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L:\CLIENTESINSTITUCIONALES\Cedulas Hipotecarias\CB LABEL CONVENTION\2020\"/>
    </mc:Choice>
  </mc:AlternateContent>
  <xr:revisionPtr revIDLastSave="0" documentId="13_ncr:1_{3617E4FE-3A95-4CC7-B81B-0A84062FE50A}" xr6:coauthVersionLast="44" xr6:coauthVersionMax="44" xr10:uidLastSave="{00000000-0000-0000-0000-000000000000}"/>
  <bookViews>
    <workbookView xWindow="-110" yWindow="-110" windowWidth="19420" windowHeight="10420" activeTab="3" xr2:uid="{00000000-000D-0000-FFFF-FFFF00000000}"/>
  </bookViews>
  <sheets>
    <sheet name="Introduction" sheetId="5" r:id="rId1"/>
    <sheet name="A. HTT General" sheetId="8" r:id="rId2"/>
    <sheet name="B1. HTT Mortgage Assets" sheetId="9" r:id="rId3"/>
    <sheet name="E. HTT Optional ECB Repo" sheetId="14" r:id="rId4"/>
    <sheet name="C. HTT Harmonised Glossary" sheetId="12" r:id="rId5"/>
    <sheet name="Disclaimer" sheetId="13" r:id="rId6"/>
  </sheets>
  <definedNames>
    <definedName name="_xlnm._FilterDatabase" localSheetId="2" hidden="1">'B1. HTT Mortgage Assets'!$A$11:$D$104</definedName>
    <definedName name="acceptable_use_policy" localSheetId="5">Disclaimer!#REF!</definedName>
    <definedName name="general_tc" localSheetId="5">Disclaimer!$A$61</definedName>
    <definedName name="_xlnm.Print_Area" localSheetId="1">'A. HTT General'!$A$1:$G$155</definedName>
    <definedName name="_xlnm.Print_Area" localSheetId="2">'B1. HTT Mortgage Assets'!$A$1:$G$198</definedName>
    <definedName name="_xlnm.Print_Area" localSheetId="4">'C. HTT Harmonised Glossary'!$A$1:$C$37</definedName>
    <definedName name="_xlnm.Print_Area" localSheetId="5">Disclaimer!$A$1:$A$170</definedName>
    <definedName name="_xlnm.Print_Area" localSheetId="0">Introduction!$B$2:$J$39</definedName>
    <definedName name="_xlnm.Print_Titles" localSheetId="5">Disclaimer!$2:$2</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3" i="9" l="1"/>
  <c r="F17" i="9" l="1"/>
  <c r="C78" i="8" l="1"/>
  <c r="C30" i="8"/>
  <c r="F64" i="8" l="1"/>
  <c r="F65" i="8"/>
  <c r="F66" i="8"/>
  <c r="F67" i="8"/>
  <c r="F63" i="8"/>
  <c r="C35" i="8"/>
  <c r="G161" i="9" l="1"/>
  <c r="G160" i="9"/>
  <c r="G159" i="9"/>
  <c r="G158" i="9"/>
  <c r="G157" i="9"/>
  <c r="G156" i="9"/>
  <c r="G155" i="9"/>
  <c r="F161" i="9"/>
  <c r="F160" i="9"/>
  <c r="F159" i="9"/>
  <c r="F158" i="9"/>
  <c r="F157" i="9"/>
  <c r="F156" i="9"/>
  <c r="F155" i="9"/>
  <c r="D132" i="9"/>
  <c r="D133" i="9"/>
  <c r="D134" i="9"/>
  <c r="D135" i="9"/>
  <c r="D136" i="9"/>
  <c r="D137" i="9"/>
  <c r="D138" i="9"/>
  <c r="D139" i="9"/>
  <c r="D131" i="9"/>
  <c r="D115" i="9"/>
  <c r="F113" i="9"/>
  <c r="F112" i="9"/>
  <c r="F111" i="9"/>
  <c r="F110" i="9"/>
  <c r="F109" i="9"/>
  <c r="F108" i="9"/>
  <c r="F107" i="9"/>
  <c r="G111" i="9"/>
  <c r="G110" i="9" l="1"/>
  <c r="G109" i="9"/>
  <c r="G107" i="9"/>
  <c r="G108" i="9"/>
  <c r="G112" i="9"/>
  <c r="G113" i="9"/>
  <c r="F54" i="9" l="1"/>
  <c r="D54" i="9"/>
  <c r="C131" i="8" l="1"/>
  <c r="C141" i="8" l="1"/>
  <c r="D144" i="8" l="1"/>
  <c r="D143" i="8"/>
  <c r="C143" i="8"/>
  <c r="C107" i="8" l="1"/>
  <c r="C139" i="8"/>
  <c r="F118" i="9" l="1"/>
  <c r="C54" i="9"/>
  <c r="F50" i="9"/>
  <c r="D50" i="9"/>
  <c r="C50" i="9"/>
  <c r="F21" i="9"/>
  <c r="D21" i="9"/>
  <c r="C21" i="9"/>
  <c r="D151" i="8"/>
  <c r="C151" i="8"/>
  <c r="C150" i="8"/>
  <c r="C149" i="8"/>
  <c r="C148" i="8"/>
  <c r="C147" i="8"/>
  <c r="C146" i="8"/>
  <c r="C145" i="8"/>
  <c r="F144" i="8"/>
  <c r="C144" i="8"/>
  <c r="F143" i="8"/>
  <c r="C142" i="8"/>
  <c r="D141" i="8"/>
  <c r="C140" i="8"/>
  <c r="C129" i="8"/>
  <c r="C124" i="8"/>
  <c r="F106" i="8"/>
  <c r="F103" i="8"/>
  <c r="F102" i="8"/>
  <c r="C100" i="8"/>
  <c r="F98" i="8" s="1"/>
  <c r="D61" i="8"/>
  <c r="C95" i="8"/>
  <c r="F93" i="8" s="1"/>
  <c r="D48" i="8"/>
  <c r="F75" i="8" l="1"/>
  <c r="F76" i="8"/>
  <c r="F99" i="8"/>
  <c r="F89" i="8"/>
  <c r="F91" i="8"/>
  <c r="F80" i="8"/>
  <c r="F41" i="8"/>
  <c r="F44" i="8"/>
  <c r="F74" i="8"/>
  <c r="F33" i="8"/>
  <c r="F32" i="8"/>
  <c r="F68" i="8"/>
  <c r="F47" i="8"/>
  <c r="F60" i="8"/>
  <c r="F34" i="8"/>
  <c r="F54" i="8"/>
  <c r="F57" i="8"/>
  <c r="G46" i="8"/>
  <c r="G44" i="8"/>
  <c r="G57" i="8"/>
  <c r="G55" i="8"/>
  <c r="F70" i="8"/>
  <c r="F84" i="8"/>
  <c r="F87" i="8"/>
  <c r="G59" i="8"/>
  <c r="G42" i="8"/>
  <c r="F97" i="8"/>
  <c r="F72" i="8"/>
  <c r="F82" i="8"/>
  <c r="G126" i="8"/>
  <c r="G120" i="9"/>
  <c r="F69" i="8"/>
  <c r="F77" i="8"/>
  <c r="F127" i="8"/>
  <c r="F71" i="8"/>
  <c r="F73" i="8"/>
  <c r="F42" i="8"/>
  <c r="F45" i="8"/>
  <c r="F55" i="8"/>
  <c r="F58" i="8"/>
  <c r="F81" i="8"/>
  <c r="F83" i="8"/>
  <c r="F85" i="8"/>
  <c r="G127" i="8"/>
  <c r="G118" i="9"/>
  <c r="G128" i="8"/>
  <c r="G122" i="9"/>
  <c r="F168" i="9"/>
  <c r="G124" i="9"/>
  <c r="G170" i="9"/>
  <c r="F170" i="9"/>
  <c r="F166" i="9"/>
  <c r="G166" i="9"/>
  <c r="F172" i="9"/>
  <c r="F14" i="9"/>
  <c r="F12" i="9"/>
  <c r="F122" i="8"/>
  <c r="F118" i="8"/>
  <c r="F114" i="8"/>
  <c r="F110" i="8"/>
  <c r="F121" i="8"/>
  <c r="F117" i="8"/>
  <c r="F113" i="8"/>
  <c r="F109" i="8"/>
  <c r="F120" i="8"/>
  <c r="F116" i="8"/>
  <c r="F112" i="8"/>
  <c r="F111" i="8"/>
  <c r="F122" i="9"/>
  <c r="F115" i="8"/>
  <c r="F125" i="9"/>
  <c r="F123" i="9"/>
  <c r="F121" i="9"/>
  <c r="F119" i="9"/>
  <c r="F124" i="9"/>
  <c r="F120" i="9"/>
  <c r="F31" i="8"/>
  <c r="F43" i="8"/>
  <c r="F46" i="8"/>
  <c r="G47" i="8"/>
  <c r="G45" i="8"/>
  <c r="G43" i="8"/>
  <c r="G41" i="8"/>
  <c r="F56" i="8"/>
  <c r="F59" i="8"/>
  <c r="G60" i="8"/>
  <c r="G58" i="8"/>
  <c r="G56" i="8"/>
  <c r="G54" i="8"/>
  <c r="F86" i="8"/>
  <c r="F88" i="8"/>
  <c r="F90" i="8"/>
  <c r="F92" i="8"/>
  <c r="F94" i="8"/>
  <c r="F119" i="8"/>
  <c r="F105" i="8"/>
  <c r="F107" i="8" s="1"/>
  <c r="F126" i="8"/>
  <c r="F128" i="8"/>
  <c r="F13" i="9"/>
  <c r="G125" i="9"/>
  <c r="G123" i="9"/>
  <c r="G121" i="9"/>
  <c r="G119" i="9"/>
  <c r="G168" i="9"/>
  <c r="G172" i="9"/>
  <c r="F173" i="9"/>
  <c r="F171" i="9"/>
  <c r="F169" i="9"/>
  <c r="F167" i="9"/>
  <c r="G173" i="9"/>
  <c r="G171" i="9"/>
  <c r="G169" i="9"/>
  <c r="G167" i="9"/>
  <c r="F100" i="8" l="1"/>
  <c r="G129" i="8"/>
  <c r="F95" i="8"/>
  <c r="F61" i="8"/>
  <c r="F78" i="8"/>
  <c r="F35" i="8"/>
  <c r="G61" i="8"/>
  <c r="G174" i="9"/>
  <c r="G126" i="9"/>
  <c r="F15" i="9"/>
  <c r="F174" i="9"/>
  <c r="F126" i="9"/>
  <c r="G48" i="8"/>
  <c r="F48" i="8"/>
  <c r="F129" i="8"/>
  <c r="F124" i="8"/>
</calcChain>
</file>

<file path=xl/sharedStrings.xml><?xml version="1.0" encoding="utf-8"?>
<sst xmlns="http://schemas.openxmlformats.org/spreadsheetml/2006/main" count="1168" uniqueCount="877">
  <si>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</si>
  <si>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</si>
  <si>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</si>
  <si>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</si>
  <si>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</si>
  <si>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</si>
  <si>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</si>
  <si>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</si>
  <si>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</si>
  <si>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</si>
  <si>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</si>
  <si>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</si>
  <si>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</si>
  <si>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</si>
  <si>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</si>
  <si>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</si>
  <si>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</si>
  <si>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</si>
  <si>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</si>
  <si>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</si>
  <si>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</si>
  <si>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</si>
  <si>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</si>
  <si>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</si>
  <si>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</si>
  <si>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</si>
  <si>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</si>
  <si>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</si>
  <si>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</si>
  <si>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</si>
  <si>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</si>
  <si>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</si>
  <si>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</si>
  <si>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</si>
  <si>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</si>
  <si>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</si>
  <si>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</si>
  <si>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</si>
  <si>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</si>
  <si>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</si>
  <si>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</si>
  <si>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G.2.1.1</t>
  </si>
  <si>
    <t>UCITS Compliance (Y/N)</t>
  </si>
  <si>
    <t>G.2.1.2</t>
  </si>
  <si>
    <t>CRR Compliance (Y/N)</t>
  </si>
  <si>
    <t>G.2.1.3</t>
  </si>
  <si>
    <t>LCR status</t>
  </si>
  <si>
    <t>1.General Information</t>
  </si>
  <si>
    <t>Nominal (mn)</t>
  </si>
  <si>
    <t>G.3.1.2</t>
  </si>
  <si>
    <t>Outstanding Covered Bonds</t>
  </si>
  <si>
    <t xml:space="preserve">2. Over-collateralisation (OC) </t>
  </si>
  <si>
    <t>Actual</t>
  </si>
  <si>
    <t>Minimum Committed</t>
  </si>
  <si>
    <t>Purpose</t>
  </si>
  <si>
    <t>OC (%)</t>
  </si>
  <si>
    <t>OG.3.2.3</t>
  </si>
  <si>
    <t>3. Cover Pool Composition</t>
  </si>
  <si>
    <t>% Cover Pool</t>
  </si>
  <si>
    <t>G.3.3.1</t>
  </si>
  <si>
    <t>Mortgages</t>
  </si>
  <si>
    <t>G.3.3.2</t>
  </si>
  <si>
    <t xml:space="preserve">Public Sector </t>
  </si>
  <si>
    <t>G.3.3.3</t>
  </si>
  <si>
    <t>Shipping</t>
  </si>
  <si>
    <t>G.3.3.4</t>
  </si>
  <si>
    <t>Substitute Assets</t>
  </si>
  <si>
    <t>G.3.3.5</t>
  </si>
  <si>
    <t>Other</t>
  </si>
  <si>
    <t>G.3.3.6</t>
  </si>
  <si>
    <t>Total</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</si>
  <si>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</si>
  <si>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</si>
  <si>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</si>
  <si>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</si>
  <si>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</si>
  <si>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</si>
  <si>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</si>
  <si>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</si>
  <si>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</si>
  <si>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</si>
  <si>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</si>
  <si>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</si>
  <si>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</si>
  <si>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</si>
  <si>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</si>
  <si>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</si>
  <si>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</si>
  <si>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</si>
  <si>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</si>
  <si>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</si>
  <si>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</si>
  <si>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</si>
  <si>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</si>
  <si>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</si>
  <si>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</si>
  <si>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</si>
  <si>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</si>
  <si>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</si>
  <si>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</si>
  <si>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</si>
  <si>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</si>
  <si>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</si>
  <si>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</si>
  <si>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</si>
  <si>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</si>
  <si>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</si>
  <si>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</si>
  <si>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</si>
  <si>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</si>
  <si>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</si>
  <si>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</si>
  <si>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</si>
  <si>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</si>
  <si>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</si>
  <si>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</si>
  <si>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</si>
  <si>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</si>
  <si>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</si>
  <si>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</si>
  <si>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</si>
  <si>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</si>
  <si>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</si>
  <si>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</si>
  <si>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</si>
  <si>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</si>
  <si>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</si>
  <si>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</si>
  <si>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</si>
  <si>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</si>
  <si>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</si>
  <si>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</si>
  <si>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</si>
  <si>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</si>
  <si>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</si>
  <si>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</si>
  <si>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</si>
  <si>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</si>
  <si>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</si>
  <si>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</si>
  <si>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</si>
  <si>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</si>
  <si>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</si>
  <si>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</si>
  <si>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</si>
  <si>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</si>
  <si>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</si>
  <si>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</si>
  <si>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</si>
  <si>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</si>
  <si>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</si>
  <si>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</si>
  <si>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</si>
  <si>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</si>
  <si>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</si>
  <si>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</si>
  <si>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</si>
  <si>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</si>
  <si>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</si>
  <si>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</si>
  <si>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</si>
  <si>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</si>
  <si>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</si>
  <si>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</si>
  <si>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9. Substitute Assets - Type</t>
  </si>
  <si>
    <t>% Substitute Assets</t>
  </si>
  <si>
    <t>G.3.9.1</t>
  </si>
  <si>
    <t>Cash</t>
  </si>
  <si>
    <t>G.3.9.3</t>
  </si>
  <si>
    <t>Exposures to central banks</t>
  </si>
  <si>
    <t>G.3.9.4</t>
  </si>
  <si>
    <t>Exposures to credit institutions</t>
  </si>
  <si>
    <t>G.3.9.5</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</si>
  <si>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</si>
  <si>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</si>
  <si>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</si>
  <si>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</si>
  <si>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</si>
  <si>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</si>
  <si>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</si>
  <si>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</si>
  <si>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</si>
  <si>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</si>
  <si>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</si>
  <si>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</si>
  <si>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</si>
  <si>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</si>
  <si>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</si>
  <si>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</si>
  <si>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</si>
  <si>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</si>
  <si>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</si>
  <si>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</si>
  <si>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</si>
  <si>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</si>
  <si>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</si>
  <si>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</si>
  <si>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</si>
  <si>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</si>
  <si>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</si>
  <si>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</si>
  <si>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</si>
  <si>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</si>
  <si>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</si>
  <si>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</si>
  <si>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</si>
  <si>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</si>
  <si>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</si>
  <si>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</si>
  <si>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</si>
  <si>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</si>
  <si>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</si>
  <si>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</si>
  <si>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</si>
  <si>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</si>
  <si>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</si>
  <si>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</si>
  <si>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</si>
  <si>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</si>
  <si>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</si>
  <si>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</si>
  <si>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</si>
  <si>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</si>
  <si>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</si>
  <si>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</si>
  <si>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</si>
  <si>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</si>
  <si>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</si>
  <si>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</si>
  <si>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</si>
  <si>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</si>
  <si>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</si>
  <si>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</si>
  <si>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</si>
  <si>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</si>
  <si>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</si>
  <si>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</si>
  <si>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</si>
  <si>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</si>
  <si>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</si>
  <si>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</si>
  <si>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</si>
  <si>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</si>
  <si>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</si>
  <si>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</si>
  <si>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</si>
  <si>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</si>
  <si>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Exposure to credit institute credit quality step 1 &amp; 2</t>
  </si>
  <si>
    <t>1. Optional information e.g. Rating triggers</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</si>
  <si>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</si>
  <si>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</si>
  <si>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</si>
  <si>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</si>
  <si>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</si>
  <si>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</si>
  <si>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</si>
  <si>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</si>
  <si>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</si>
  <si>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</si>
  <si>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</si>
  <si>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</si>
  <si>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</si>
  <si>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2. General Information</t>
  </si>
  <si>
    <t>Residential Loans</t>
  </si>
  <si>
    <t>Commercial Loans</t>
  </si>
  <si>
    <t>Total Mortgages</t>
  </si>
  <si>
    <t>M.7.2.1</t>
  </si>
  <si>
    <t>Number of mortgage loans</t>
  </si>
  <si>
    <t>3. Concentration Risks</t>
  </si>
  <si>
    <t>% Residential Loans</t>
  </si>
  <si>
    <t>% Commercial Loans</t>
  </si>
  <si>
    <t>M.7.3.1</t>
  </si>
  <si>
    <t xml:space="preserve">10 largest exposures </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</si>
  <si>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</si>
  <si>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</si>
  <si>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</si>
  <si>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</si>
  <si>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</si>
  <si>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</si>
  <si>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</si>
  <si>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</si>
  <si>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</si>
  <si>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</si>
  <si>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</si>
  <si>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</si>
  <si>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</si>
  <si>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</si>
  <si>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</si>
  <si>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</si>
  <si>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</si>
  <si>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</si>
  <si>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</si>
  <si>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</si>
  <si>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</si>
  <si>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</si>
  <si>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</si>
  <si>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</si>
  <si>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</si>
  <si>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</si>
  <si>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</si>
  <si>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</si>
  <si>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</si>
  <si>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</si>
  <si>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</si>
  <si>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</si>
  <si>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</si>
  <si>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</si>
  <si>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</si>
  <si>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</si>
  <si>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</si>
  <si>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</si>
  <si>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</si>
  <si>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</si>
  <si>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</si>
  <si>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</si>
  <si>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</si>
  <si>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</si>
  <si>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</si>
  <si>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</si>
  <si>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</si>
  <si>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</si>
  <si>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</si>
  <si>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</si>
  <si>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</si>
  <si>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</si>
  <si>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</si>
  <si>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</si>
  <si>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</si>
  <si>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</si>
  <si>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</si>
  <si>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</si>
  <si>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</si>
  <si>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</si>
  <si>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</si>
  <si>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</si>
  <si>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</si>
  <si>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</si>
  <si>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</si>
  <si>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</si>
  <si>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</si>
  <si>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</si>
  <si>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</si>
  <si>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</si>
  <si>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</si>
  <si>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</si>
  <si>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</si>
  <si>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</si>
  <si>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</si>
  <si>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</si>
  <si>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</si>
  <si>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</si>
  <si>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</si>
  <si>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</si>
  <si>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</si>
  <si>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</si>
  <si>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</si>
  <si>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</si>
  <si>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</si>
  <si>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</si>
  <si>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</si>
  <si>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</si>
  <si>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</si>
  <si>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</si>
  <si>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</si>
  <si>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</si>
  <si>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</si>
  <si>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</si>
  <si>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</si>
  <si>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6. Breakdown by Interest Rate</t>
  </si>
  <si>
    <t>M.7.6.1</t>
  </si>
  <si>
    <t>Fixed rate</t>
  </si>
  <si>
    <t>M.7.6.2</t>
  </si>
  <si>
    <t>Floating rate</t>
  </si>
  <si>
    <t>M.7.6.3</t>
  </si>
  <si>
    <t>7. Breakdown by Repayment Type</t>
  </si>
  <si>
    <t>M.7.7.1</t>
  </si>
  <si>
    <t>Bullet / interest only</t>
  </si>
  <si>
    <t>M.7.7.2</t>
  </si>
  <si>
    <t>Amortising</t>
  </si>
  <si>
    <t>M.7.7.3</t>
  </si>
  <si>
    <t xml:space="preserve">8. Loan Seasoning </t>
  </si>
  <si>
    <t>M.7.8.1</t>
  </si>
  <si>
    <t>Up to 12months</t>
  </si>
  <si>
    <t>M.7.8.2</t>
  </si>
  <si>
    <t>≥  12 - ≤ 24 months</t>
  </si>
  <si>
    <t>M.7.8.3</t>
  </si>
  <si>
    <t>≥ 24 - ≤ 36 months</t>
  </si>
  <si>
    <t>M.7.8.4</t>
  </si>
  <si>
    <t>≥ 36 - ≤ 60 months</t>
  </si>
  <si>
    <t>M.7.8.5</t>
  </si>
  <si>
    <t>≥ 60 months</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</si>
  <si>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</si>
  <si>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</si>
  <si>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</si>
  <si>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</si>
  <si>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</si>
  <si>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</si>
  <si>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</si>
  <si>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</si>
  <si>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</si>
  <si>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</si>
  <si>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</si>
  <si>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</si>
  <si>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</si>
  <si>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</si>
  <si>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</si>
  <si>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</si>
  <si>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M.7A.10.8</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</si>
  <si>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</si>
  <si>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</si>
  <si>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</si>
  <si>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</si>
  <si>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</si>
  <si>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</si>
  <si>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</si>
  <si>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</si>
  <si>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</si>
  <si>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</si>
  <si>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</si>
  <si>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</si>
  <si>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</si>
  <si>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</si>
  <si>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</si>
  <si>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</si>
  <si>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</si>
  <si>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</si>
  <si>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</si>
  <si>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</si>
  <si>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</si>
  <si>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 xml:space="preserve">12. Loan to Value (LTV) Information - INDEXED </t>
  </si>
  <si>
    <t>M.7A.12.1</t>
  </si>
  <si>
    <t>M.7A.12.2</t>
  </si>
  <si>
    <t>M.7A.12.3</t>
  </si>
  <si>
    <t>M.7A.12.4</t>
  </si>
  <si>
    <t>M.7A.12.5</t>
  </si>
  <si>
    <t>M.7A.12.6</t>
  </si>
  <si>
    <t>M.7A.12.7</t>
  </si>
  <si>
    <t>M.7A.12.8</t>
  </si>
  <si>
    <t>M.7A.12.9</t>
  </si>
  <si>
    <t>M.7A.12.10</t>
  </si>
  <si>
    <t>13. Breakdown by type</t>
  </si>
  <si>
    <t>M.7A.13.1</t>
  </si>
  <si>
    <t>Owner occupied</t>
  </si>
  <si>
    <t>M.7A.13.2</t>
  </si>
  <si>
    <t>Second home/Holiday houses</t>
  </si>
  <si>
    <t>M.7A.13.3</t>
  </si>
  <si>
    <t>Buy-to-let/Non-owner occupied</t>
  </si>
  <si>
    <t>M.7A.13.4</t>
  </si>
  <si>
    <t>14. Loan by Ranking</t>
  </si>
  <si>
    <t>M.7A.14.2</t>
  </si>
  <si>
    <t>Guaranteed</t>
  </si>
  <si>
    <t>M.7A.14.3</t>
  </si>
  <si>
    <t>7B Commercial Cover Pool</t>
  </si>
  <si>
    <t>15. Loan Size Information</t>
  </si>
  <si>
    <t>M.7B.15.1</t>
  </si>
  <si>
    <t>M.7B.15.3</t>
  </si>
  <si>
    <t>M.7B.15.4</t>
  </si>
  <si>
    <t>M.7B.15.5</t>
  </si>
  <si>
    <t>M.7B.15.6</t>
  </si>
  <si>
    <t>M.7B.15.7</t>
  </si>
  <si>
    <t>M.7B.15.8</t>
  </si>
  <si>
    <t>M.7B.15.9</t>
  </si>
  <si>
    <t xml:space="preserve">16. Loan to Value (LTV) Information - UNINDEXED </t>
  </si>
  <si>
    <t>M.7B.16.1</t>
  </si>
  <si>
    <t>M.7B.16.2</t>
  </si>
  <si>
    <t>M.7B.16.3</t>
  </si>
  <si>
    <t>M.7B.16.4</t>
  </si>
  <si>
    <t>M.7B.16.5</t>
  </si>
  <si>
    <t>M.7B.16.6</t>
  </si>
  <si>
    <t>M.7B.16.7</t>
  </si>
  <si>
    <t>M.7B.16.8</t>
  </si>
  <si>
    <t>M.7B.16.9</t>
  </si>
  <si>
    <t>M.7B.16.10</t>
  </si>
  <si>
    <t>17. Loan to Value (LTV) Information - INDEXED</t>
  </si>
  <si>
    <t>M.7B.17.1</t>
  </si>
  <si>
    <t>M.7B.17.2</t>
  </si>
  <si>
    <t>M.7B.17.3</t>
  </si>
  <si>
    <t>M.7B.17.4</t>
  </si>
  <si>
    <t>M.7B.17.5</t>
  </si>
  <si>
    <t>M.7B.17.6</t>
  </si>
  <si>
    <t>M.7B.17.7</t>
  </si>
  <si>
    <t>M.7B.17.8</t>
  </si>
  <si>
    <t>M.7B.17.9</t>
  </si>
  <si>
    <t>M.7B.17.10</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</si>
  <si>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</si>
  <si>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</si>
  <si>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</si>
  <si>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</si>
  <si>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</si>
  <si>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</si>
  <si>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</si>
  <si>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</si>
  <si>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</si>
  <si>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</si>
  <si>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</si>
  <si>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</si>
  <si>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</si>
  <si>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</si>
  <si>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</si>
  <si>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</si>
  <si>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</si>
  <si>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</si>
  <si>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</si>
  <si>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</si>
  <si>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</si>
  <si>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</si>
  <si>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</si>
  <si>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</si>
  <si>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</si>
  <si>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</si>
  <si>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</si>
  <si>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</si>
  <si>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</si>
  <si>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</si>
  <si>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</si>
  <si>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</si>
  <si>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</si>
  <si>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</si>
  <si>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</si>
  <si>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</si>
  <si>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</si>
  <si>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</si>
  <si>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</si>
  <si>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</si>
  <si>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</si>
  <si>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</si>
  <si>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</si>
  <si>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</si>
  <si>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</si>
  <si>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</si>
  <si>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</si>
  <si>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</si>
  <si>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</si>
  <si>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</si>
  <si>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</si>
  <si>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</si>
  <si>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</si>
  <si>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</si>
  <si>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</si>
  <si>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</si>
  <si>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</si>
  <si>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</si>
  <si>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</si>
  <si>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</si>
  <si>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</si>
  <si>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</si>
  <si>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</si>
  <si>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</si>
  <si>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</si>
  <si>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</si>
  <si>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</si>
  <si>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</si>
  <si>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</si>
  <si>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</si>
  <si>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</si>
  <si>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</si>
  <si>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</si>
  <si>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</si>
  <si>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</si>
  <si>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</si>
  <si>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</si>
  <si>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</si>
  <si>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</si>
  <si>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</si>
  <si>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</si>
  <si>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</si>
  <si>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</si>
  <si>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</si>
  <si>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</si>
  <si>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</si>
  <si>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</si>
  <si>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</si>
  <si>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</si>
  <si>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</si>
  <si>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</si>
  <si>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</si>
  <si>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</si>
  <si>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</si>
  <si>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</si>
  <si>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</si>
  <si>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</si>
  <si>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</si>
  <si>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</si>
  <si>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</si>
  <si>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</si>
  <si>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</si>
  <si>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</si>
  <si>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</si>
  <si>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</si>
  <si>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</si>
  <si>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</si>
  <si>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</si>
  <si>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</si>
  <si>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</si>
  <si>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</si>
  <si>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</si>
  <si>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</si>
  <si>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</si>
  <si>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</si>
  <si>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</si>
  <si>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</si>
  <si>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</si>
  <si>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</si>
  <si>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</si>
  <si>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</si>
  <si>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</si>
  <si>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</si>
  <si>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</si>
  <si>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</si>
  <si>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</si>
  <si>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</si>
  <si>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</si>
  <si>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</si>
  <si>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</si>
  <si>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</si>
  <si>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</si>
  <si>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</si>
  <si>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</si>
  <si>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</si>
  <si>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</si>
  <si>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</si>
  <si>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</si>
  <si>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</si>
  <si>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</si>
  <si>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</si>
  <si>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</si>
  <si>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</si>
  <si>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</si>
  <si>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</si>
  <si>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</si>
  <si>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</si>
  <si>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</si>
  <si>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</si>
  <si>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</si>
  <si>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</si>
  <si>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</si>
  <si>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</si>
  <si>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</si>
  <si>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</si>
  <si>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</si>
  <si>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</si>
  <si>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</si>
  <si>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</si>
  <si>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</si>
  <si>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</si>
  <si>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</si>
  <si>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</si>
  <si>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</si>
  <si>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</si>
  <si>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</si>
  <si>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</si>
  <si>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</si>
  <si>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</si>
  <si>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</si>
  <si>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</si>
  <si>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</si>
  <si>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</si>
  <si>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</si>
  <si>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</si>
  <si>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</si>
  <si>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</si>
  <si>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</si>
  <si>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</si>
  <si>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</si>
  <si>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</si>
  <si>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</si>
  <si>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</si>
  <si>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</si>
  <si>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</si>
  <si>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</si>
  <si>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</si>
  <si>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</si>
  <si>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</si>
  <si>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</si>
  <si>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</si>
  <si>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</si>
  <si>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</si>
  <si>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</si>
  <si>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</si>
  <si>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</si>
  <si>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</si>
  <si>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</si>
  <si>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</si>
  <si>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</si>
  <si>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</si>
  <si>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</si>
  <si>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</si>
  <si>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</si>
  <si>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</si>
  <si>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</si>
  <si>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</si>
  <si>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</si>
  <si>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</si>
  <si>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</si>
  <si>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</si>
  <si>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</si>
  <si>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</si>
  <si>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</si>
  <si>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</si>
  <si>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</si>
  <si>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</si>
  <si>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</si>
  <si>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</si>
  <si>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</si>
  <si>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</si>
  <si>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</si>
  <si>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</si>
  <si>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</si>
  <si>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</si>
  <si>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</si>
  <si>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</si>
  <si>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</si>
  <si>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</si>
  <si>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</si>
  <si>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</si>
  <si>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</si>
  <si>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</si>
  <si>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</si>
  <si>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</si>
  <si>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</si>
  <si>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</si>
  <si>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</si>
  <si>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</si>
  <si>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</si>
  <si>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</si>
  <si>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</si>
  <si>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</si>
  <si>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</si>
  <si>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</si>
  <si>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</si>
  <si>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</si>
  <si>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Residual Life Buckets of Cover assets [i.e. how is the contractual and/or expected residual life defined? What assumptions eg, in terms of prepayments? etc.]</t>
  </si>
  <si>
    <t>Eligible OC (%)</t>
  </si>
  <si>
    <t>Expected Upon Prepayments (mn)</t>
  </si>
  <si>
    <t>Extended Maturity (mn)</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</si>
  <si>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</si>
  <si>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</si>
  <si>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</si>
  <si>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</si>
  <si>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</si>
  <si>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</si>
  <si>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</si>
  <si>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</si>
  <si>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</si>
  <si>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</si>
  <si>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</si>
  <si>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</si>
  <si>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</si>
  <si>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</si>
  <si>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</si>
  <si>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</si>
  <si>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</si>
  <si>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</si>
  <si>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</si>
  <si>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</si>
  <si>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</si>
  <si>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</si>
  <si>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</si>
  <si>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</si>
  <si>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</si>
  <si>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</si>
  <si>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1st lien</t>
  </si>
  <si>
    <t>(Cover Pool Size - Outstanding Covered Bonds) / Outstanding Covered Bonds</t>
  </si>
  <si>
    <t>80% of Eligible assets</t>
  </si>
  <si>
    <t>Fixed Rate (rate constant &gt; 1 year); Floating Rate (rate constant ≤ 1 year)</t>
  </si>
  <si>
    <t>Remaining contractual loan maturities</t>
  </si>
  <si>
    <t>According to Moody's criteria: Loan to unindexed value of the guarantees. Where there are multiple properties backing a single loan, the aggregate value of all loans and valuations across all properties should be used.</t>
  </si>
  <si>
    <t>Remaining contractual covered bonds maturities</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</si>
  <si>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</si>
  <si>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</si>
  <si>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SPAIN</t>
  </si>
  <si>
    <t>BANKINTER</t>
  </si>
  <si>
    <t>https://webcorporativa.bankinter.com/www/es-es/cgi/ebk+gwc+home#ID=INFCORP&amp;attr=WEBHEBDEC1</t>
  </si>
  <si>
    <t>Y</t>
  </si>
  <si>
    <t>https://www.coveredbondlabel.com/issuer/99/</t>
  </si>
  <si>
    <t>Legal Minimun</t>
  </si>
  <si>
    <t>JPY</t>
  </si>
  <si>
    <t>NO</t>
  </si>
  <si>
    <t>E. Harmonised Transparency Template - Optional ECB Repo Disclosure</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</si>
  <si>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</si>
  <si>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</si>
  <si>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</si>
  <si>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</si>
  <si>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</si>
  <si>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</si>
  <si>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</si>
  <si>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</si>
  <si>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</si>
  <si>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</si>
  <si>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E.1.1.2</t>
  </si>
  <si>
    <t>Primary originator(s)</t>
  </si>
  <si>
    <t>E.1.1.3</t>
  </si>
  <si>
    <t xml:space="preserve">Servicer </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</si>
  <si>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</si>
  <si>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</si>
  <si>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</si>
  <si>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</si>
  <si>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</si>
  <si>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</si>
  <si>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</si>
  <si>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</si>
  <si>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</si>
  <si>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</si>
  <si>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</si>
  <si>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</si>
  <si>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</si>
  <si>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</si>
  <si>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</si>
  <si>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</si>
  <si>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E.1.1.12</t>
  </si>
  <si>
    <t>Cover Pool Monitor</t>
  </si>
  <si>
    <t>OE.1.1.1</t>
  </si>
  <si>
    <t>OE.1.1.2</t>
  </si>
  <si>
    <t>OE.1.1.3</t>
  </si>
  <si>
    <t>OE.1.1.4</t>
  </si>
  <si>
    <t>OE.1.1.5</t>
  </si>
  <si>
    <t>OE.1.1.6</t>
  </si>
  <si>
    <t>OE.1.1.7</t>
  </si>
  <si>
    <t>OE.1.1.8</t>
  </si>
  <si>
    <t>Swap Counterparties</t>
  </si>
  <si>
    <t>Type of Swap</t>
  </si>
  <si>
    <t>E.2.1.1</t>
  </si>
  <si>
    <t>E.2.1.2</t>
  </si>
  <si>
    <t>Counterparty 2</t>
  </si>
  <si>
    <t>OE.2.1.1</t>
  </si>
  <si>
    <t>OE.2.1.2</t>
  </si>
  <si>
    <t>OE.2.1.3</t>
  </si>
  <si>
    <t>OE.2.1.4</t>
  </si>
  <si>
    <t>OE.2.1.5</t>
  </si>
  <si>
    <t>OE.2.1.6</t>
  </si>
  <si>
    <t>OE.2.1.7</t>
  </si>
  <si>
    <t>OE.2.1.8</t>
  </si>
  <si>
    <t>OE.2.1.9</t>
  </si>
  <si>
    <t>OE.2.1.10</t>
  </si>
  <si>
    <t>OE.2.1.11</t>
  </si>
  <si>
    <t>OE.2.1.12</t>
  </si>
  <si>
    <t>OE.2.1.13</t>
  </si>
  <si>
    <t>1. General Information</t>
  </si>
  <si>
    <t xml:space="preserve"> Residential Loans</t>
  </si>
  <si>
    <t xml:space="preserve"> Commercial Loans</t>
  </si>
  <si>
    <t xml:space="preserve"> Public Sector Assets</t>
  </si>
  <si>
    <t xml:space="preserve"> Shipping Loans</t>
  </si>
  <si>
    <t>Total Loans</t>
  </si>
  <si>
    <t>E.3.1.1</t>
  </si>
  <si>
    <t>Weighted Average Seasoning (months)</t>
  </si>
  <si>
    <t>E.3.1.2</t>
  </si>
  <si>
    <t>Weighted Average Maturity (months)</t>
  </si>
  <si>
    <t>2. Arrears</t>
  </si>
  <si>
    <t>% Public Sector Assets</t>
  </si>
  <si>
    <t>% Shipping Loans</t>
  </si>
  <si>
    <t>% Total Loans</t>
  </si>
  <si>
    <t>E.3.2.1</t>
  </si>
  <si>
    <t>&lt;30 days</t>
  </si>
  <si>
    <t>E.3.2.2</t>
  </si>
  <si>
    <t>30-&lt;60 days</t>
  </si>
  <si>
    <t>E.3.2.3</t>
  </si>
  <si>
    <t>60-&lt;90 days</t>
  </si>
  <si>
    <t>E.3.2.4</t>
  </si>
  <si>
    <t>90-&lt;180 days</t>
  </si>
  <si>
    <t>E.3.2.5</t>
  </si>
  <si>
    <t>&gt;= 180 days</t>
  </si>
  <si>
    <t>Bankinter SA</t>
  </si>
  <si>
    <t>Counterparty 1</t>
  </si>
  <si>
    <t>-</t>
  </si>
  <si>
    <t>Reporting Date: 31/03/2020</t>
  </si>
  <si>
    <t>Cut-off Date: 31/03/2020</t>
  </si>
  <si>
    <t/>
  </si>
  <si>
    <t>195.365</t>
  </si>
  <si>
    <t>15.602</t>
  </si>
  <si>
    <t>0,39%</t>
  </si>
  <si>
    <t>6,01%</t>
  </si>
  <si>
    <t>1,14%</t>
  </si>
  <si>
    <t>83,67%</t>
  </si>
  <si>
    <t>11,8%</t>
  </si>
  <si>
    <t>3,29%</t>
  </si>
  <si>
    <t>0</t>
  </si>
  <si>
    <t>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</si>
</sst>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 #,##0.00_ ;_ * \-#,##0.00_ ;_ * &quot;-&quot;??_ ;_ @_ "/>
    <numFmt numFmtId="166" formatCode="_-* #,##0\ _€_-;\-* #,##0\ _€_-;_-* &quot;-&quot;??\ _€_-;_-@_-"/>
    <numFmt numFmtId="167" formatCode="0.0%"/>
  </numFmts>
  <fonts count="40"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sz val="11"/>
      <color theme="1"/>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3" fillId="0" borderId="0" applyFont="0" applyFill="0" applyBorder="0" applyAlignment="0" applyProtection="0"/>
    <xf numFmtId="0" fontId="13" fillId="0" borderId="0" applyNumberFormat="0" applyFill="0" applyBorder="0" applyAlignment="0" applyProtection="0"/>
    <xf numFmtId="165" fontId="3" fillId="0" borderId="0" applyFont="0" applyFill="0" applyBorder="0" applyAlignment="0" applyProtection="0"/>
    <xf numFmtId="0" fontId="22" fillId="0" borderId="0"/>
    <xf numFmtId="0" fontId="22" fillId="0" borderId="0"/>
    <xf numFmtId="0" fontId="22" fillId="0" borderId="0"/>
    <xf numFmtId="0" fontId="36" fillId="0" borderId="0"/>
    <xf numFmtId="0" fontId="22" fillId="0" borderId="0">
      <alignment horizontal="left" wrapText="1"/>
    </xf>
    <xf numFmtId="164" fontId="3" fillId="0" borderId="0" applyFont="0" applyFill="0" applyBorder="0" applyAlignment="0" applyProtection="0"/>
  </cellStyleXfs>
  <cellXfs count="140">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7" fillId="0" borderId="0" xfId="0" applyFont="1" applyAlignment="1">
      <alignment horizontal="center"/>
    </xf>
    <xf numFmtId="0" fontId="8" fillId="0" borderId="0" xfId="0" applyFont="1" applyAlignment="1">
      <alignment horizontal="center" vertical="center"/>
    </xf>
    <xf numFmtId="17" fontId="9" fillId="0" borderId="0" xfId="0" applyNumberFormat="1" applyFont="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5" fillId="0" borderId="0" xfId="2" applyFont="1"/>
    <xf numFmtId="0" fontId="6" fillId="0" borderId="6" xfId="0" applyFont="1" applyBorder="1"/>
    <xf numFmtId="0" fontId="6" fillId="0" borderId="7" xfId="0" applyFont="1" applyBorder="1"/>
    <xf numFmtId="0" fontId="6" fillId="0" borderId="8" xfId="0" applyFont="1" applyBorder="1"/>
    <xf numFmtId="0" fontId="0" fillId="0" borderId="0" xfId="0" quotePrefix="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vertical="center" wrapText="1"/>
    </xf>
    <xf numFmtId="0" fontId="14" fillId="3" borderId="0" xfId="0" applyFont="1" applyFill="1" applyAlignment="1">
      <alignment horizontal="center" vertical="center" wrapText="1"/>
    </xf>
    <xf numFmtId="0" fontId="1" fillId="0" borderId="10" xfId="0" applyFont="1" applyBorder="1" applyAlignment="1">
      <alignment horizontal="center" vertical="center" wrapText="1"/>
    </xf>
    <xf numFmtId="0" fontId="14" fillId="0" borderId="0" xfId="0" applyFont="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Alignment="1">
      <alignment horizontal="center" vertical="center" wrapText="1"/>
    </xf>
    <xf numFmtId="0" fontId="13" fillId="0" borderId="12" xfId="2" applyBorder="1" applyAlignment="1">
      <alignment horizontal="center" vertical="center" wrapText="1"/>
    </xf>
    <xf numFmtId="0" fontId="13" fillId="0" borderId="12" xfId="2" quotePrefix="1" applyBorder="1" applyAlignment="1">
      <alignment horizontal="center" vertical="center" wrapText="1"/>
    </xf>
    <xf numFmtId="0" fontId="13" fillId="0" borderId="13" xfId="2" quotePrefix="1" applyBorder="1" applyAlignment="1">
      <alignment horizontal="center" vertical="center" wrapText="1"/>
    </xf>
    <xf numFmtId="0" fontId="13" fillId="0" borderId="0" xfId="2" quotePrefix="1" applyAlignment="1">
      <alignment horizontal="center" vertical="center" wrapText="1"/>
    </xf>
    <xf numFmtId="0" fontId="14" fillId="2" borderId="0" xfId="0" applyFont="1" applyFill="1" applyAlignment="1">
      <alignment horizontal="center" vertical="center" wrapText="1"/>
    </xf>
    <xf numFmtId="0" fontId="17" fillId="2" borderId="0" xfId="0" applyFont="1" applyFill="1" applyAlignment="1">
      <alignment horizontal="center" vertical="center" wrapText="1"/>
    </xf>
    <xf numFmtId="0" fontId="0" fillId="2" borderId="0" xfId="0" applyFill="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Alignment="1">
      <alignment horizontal="center" vertical="center" wrapText="1"/>
    </xf>
    <xf numFmtId="0" fontId="1"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8" fillId="6" borderId="0" xfId="0" applyFont="1" applyFill="1" applyAlignment="1">
      <alignment horizontal="center" vertical="center" wrapText="1"/>
    </xf>
    <xf numFmtId="0" fontId="16" fillId="6" borderId="0" xfId="0" quotePrefix="1" applyFont="1" applyFill="1" applyAlignment="1">
      <alignment horizontal="center" vertical="center" wrapText="1"/>
    </xf>
    <xf numFmtId="0" fontId="17" fillId="6" borderId="0" xfId="0" applyFont="1" applyFill="1" applyAlignment="1">
      <alignment horizontal="center" vertical="center" wrapText="1"/>
    </xf>
    <xf numFmtId="0" fontId="2" fillId="6" borderId="0" xfId="0" applyFont="1" applyFill="1" applyAlignment="1">
      <alignment horizontal="center" vertical="center" wrapText="1"/>
    </xf>
    <xf numFmtId="0" fontId="19" fillId="0" borderId="0" xfId="0" quotePrefix="1" applyFont="1" applyAlignment="1">
      <alignment horizontal="center" vertical="center" wrapText="1"/>
    </xf>
    <xf numFmtId="0" fontId="1" fillId="4" borderId="0" xfId="0" applyFont="1" applyFill="1" applyAlignment="1">
      <alignment horizontal="center" vertical="center" wrapText="1"/>
    </xf>
    <xf numFmtId="3" fontId="1" fillId="0" borderId="0" xfId="0" quotePrefix="1" applyNumberFormat="1" applyFont="1" applyAlignment="1">
      <alignment horizontal="center" vertical="center" wrapText="1"/>
    </xf>
    <xf numFmtId="10" fontId="1" fillId="0" borderId="0" xfId="0" quotePrefix="1" applyNumberFormat="1" applyFont="1" applyAlignment="1">
      <alignment horizontal="center" vertical="center" wrapText="1"/>
    </xf>
    <xf numFmtId="0" fontId="1" fillId="0" borderId="0" xfId="0" quotePrefix="1" applyFont="1" applyAlignment="1">
      <alignment horizontal="right" vertical="center" wrapText="1"/>
    </xf>
    <xf numFmtId="9" fontId="1" fillId="0" borderId="0" xfId="1" quotePrefix="1" applyFont="1" applyAlignment="1">
      <alignment horizontal="center" vertical="center" wrapText="1"/>
    </xf>
    <xf numFmtId="0" fontId="21" fillId="0" borderId="0" xfId="0" applyFont="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lignment horizontal="center" vertical="center" wrapText="1"/>
    </xf>
    <xf numFmtId="0" fontId="0" fillId="0" borderId="0" xfId="0" quotePrefix="1" applyAlignment="1">
      <alignment horizontal="right" vertical="center" wrapText="1"/>
    </xf>
    <xf numFmtId="0" fontId="22" fillId="0" borderId="0" xfId="0" applyFont="1" applyAlignment="1">
      <alignment horizontal="center" vertical="center" wrapText="1"/>
    </xf>
    <xf numFmtId="9" fontId="1"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3" fillId="0" borderId="0" xfId="0" applyFont="1" applyAlignment="1">
      <alignment horizontal="left" vertical="center"/>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3" fillId="0" borderId="0" xfId="2" applyAlignment="1">
      <alignment horizontal="center" vertical="center" wrapText="1"/>
    </xf>
    <xf numFmtId="0" fontId="25" fillId="0" borderId="0" xfId="0" applyFont="1" applyAlignment="1">
      <alignment horizontal="center" vertical="center" wrapText="1"/>
    </xf>
    <xf numFmtId="0" fontId="13" fillId="0" borderId="0" xfId="2" applyAlignment="1">
      <alignment horizontal="center"/>
    </xf>
    <xf numFmtId="0" fontId="13" fillId="0" borderId="12" xfId="2" quotePrefix="1" applyBorder="1" applyAlignment="1">
      <alignment horizontal="right" vertical="center" wrapText="1"/>
    </xf>
    <xf numFmtId="0" fontId="13" fillId="0" borderId="13" xfId="2" quotePrefix="1" applyBorder="1" applyAlignment="1">
      <alignment horizontal="right" vertical="center" wrapText="1"/>
    </xf>
    <xf numFmtId="0" fontId="1" fillId="0" borderId="0" xfId="0" applyFont="1" applyAlignment="1">
      <alignment horizontal="right" vertical="center" wrapText="1"/>
    </xf>
    <xf numFmtId="0" fontId="26" fillId="0" borderId="0" xfId="0" applyFont="1" applyAlignment="1">
      <alignment horizontal="center" vertical="center" wrapText="1"/>
    </xf>
    <xf numFmtId="0" fontId="18" fillId="5" borderId="0" xfId="0" applyFont="1" applyFill="1" applyAlignment="1">
      <alignment horizontal="center" vertical="center" wrapText="1"/>
    </xf>
    <xf numFmtId="0" fontId="15" fillId="5" borderId="0" xfId="0" quotePrefix="1" applyFont="1" applyFill="1" applyAlignment="1">
      <alignment horizontal="center" vertical="center" wrapText="1"/>
    </xf>
    <xf numFmtId="0" fontId="2" fillId="5" borderId="0" xfId="0" applyFont="1" applyFill="1" applyAlignment="1">
      <alignment horizontal="center" vertical="center" wrapText="1"/>
    </xf>
    <xf numFmtId="0" fontId="16" fillId="0" borderId="0" xfId="0" quotePrefix="1" applyFont="1" applyAlignment="1">
      <alignment horizontal="center" vertical="center" wrapText="1"/>
    </xf>
    <xf numFmtId="10" fontId="1"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4" fillId="2" borderId="0" xfId="0" applyFont="1" applyFill="1" applyAlignment="1">
      <alignment horizontal="center" vertical="center" wrapText="1"/>
    </xf>
    <xf numFmtId="0" fontId="17" fillId="0" borderId="0" xfId="0" quotePrefix="1" applyFont="1" applyAlignment="1">
      <alignment horizontal="center" vertical="center" wrapText="1"/>
    </xf>
    <xf numFmtId="0" fontId="1" fillId="7" borderId="0" xfId="0" quotePrefix="1" applyFont="1" applyFill="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8" fillId="6" borderId="0" xfId="0" quotePrefix="1" applyFont="1" applyFill="1" applyAlignment="1">
      <alignment horizontal="center" vertical="center" wrapText="1"/>
    </xf>
    <xf numFmtId="14" fontId="1" fillId="0" borderId="0" xfId="0" applyNumberFormat="1" applyFont="1" applyAlignment="1">
      <alignment horizontal="center" vertical="center" wrapText="1"/>
    </xf>
    <xf numFmtId="166" fontId="1" fillId="0" borderId="0" xfId="9" applyNumberFormat="1" applyFont="1" applyAlignment="1">
      <alignment horizontal="center" vertical="center" wrapText="1"/>
    </xf>
    <xf numFmtId="166" fontId="1" fillId="0" borderId="0" xfId="0" applyNumberFormat="1" applyFont="1" applyAlignment="1">
      <alignment horizontal="center" vertical="center" wrapText="1"/>
    </xf>
    <xf numFmtId="0" fontId="1" fillId="4" borderId="0" xfId="0" quotePrefix="1" applyFont="1" applyFill="1" applyAlignment="1">
      <alignment horizontal="center" vertical="center" wrapText="1"/>
    </xf>
    <xf numFmtId="9" fontId="1" fillId="4" borderId="0" xfId="0" applyNumberFormat="1" applyFont="1" applyFill="1" applyAlignment="1">
      <alignment horizontal="center" vertical="center" wrapText="1"/>
    </xf>
    <xf numFmtId="0" fontId="19" fillId="4" borderId="0" xfId="0" applyFont="1" applyFill="1" applyAlignment="1">
      <alignment horizontal="center" vertical="center" wrapText="1"/>
    </xf>
    <xf numFmtId="9" fontId="1" fillId="0" borderId="0" xfId="0" applyNumberFormat="1" applyFont="1" applyAlignment="1">
      <alignment horizontal="center" vertical="center" wrapText="1"/>
    </xf>
    <xf numFmtId="167" fontId="1" fillId="0" borderId="0" xfId="0" applyNumberFormat="1" applyFont="1" applyAlignment="1">
      <alignment horizontal="center" vertical="center" wrapText="1"/>
    </xf>
    <xf numFmtId="0" fontId="1" fillId="4" borderId="0" xfId="0" applyFont="1" applyFill="1" applyAlignment="1">
      <alignment horizontal="right" vertical="center" wrapText="1"/>
    </xf>
    <xf numFmtId="0" fontId="0" fillId="4" borderId="0" xfId="0" applyFill="1"/>
    <xf numFmtId="0" fontId="6" fillId="4" borderId="0" xfId="0" applyFont="1" applyFill="1"/>
    <xf numFmtId="2" fontId="1" fillId="0" borderId="0" xfId="0" applyNumberFormat="1" applyFont="1" applyAlignment="1">
      <alignment horizontal="center" vertical="center" wrapText="1"/>
    </xf>
    <xf numFmtId="0" fontId="21" fillId="4" borderId="0" xfId="0" applyFont="1" applyFill="1" applyAlignment="1">
      <alignment horizontal="center" vertical="center" wrapText="1"/>
    </xf>
    <xf numFmtId="0" fontId="0" fillId="4" borderId="0" xfId="0" applyFill="1" applyAlignment="1">
      <alignment horizontal="center" vertical="center" wrapText="1"/>
    </xf>
    <xf numFmtId="10" fontId="0" fillId="0" borderId="0" xfId="1" quotePrefix="1" applyNumberFormat="1" applyFont="1" applyAlignment="1">
      <alignment horizontal="center" vertical="center" wrapText="1"/>
    </xf>
    <xf numFmtId="10" fontId="1" fillId="0" borderId="0" xfId="1" applyNumberFormat="1" applyFont="1" applyAlignment="1">
      <alignment horizontal="center" vertical="center" wrapText="1"/>
    </xf>
    <xf numFmtId="10" fontId="1" fillId="4" borderId="0" xfId="0" applyNumberFormat="1" applyFont="1" applyFill="1" applyAlignment="1">
      <alignment horizontal="center" vertical="center" wrapText="1"/>
    </xf>
    <xf numFmtId="10" fontId="0" fillId="0" borderId="0" xfId="0" applyNumberFormat="1" applyAlignment="1">
      <alignment horizontal="center" vertical="center" wrapText="1"/>
    </xf>
    <xf numFmtId="0" fontId="0" fillId="4" borderId="0" xfId="0" quotePrefix="1" applyFill="1" applyAlignment="1">
      <alignment horizontal="center" vertical="center" wrapText="1"/>
    </xf>
    <xf numFmtId="0" fontId="37" fillId="0" borderId="0" xfId="0" applyFont="1" applyAlignment="1">
      <alignment horizontal="center" vertical="center" wrapText="1"/>
    </xf>
    <xf numFmtId="14" fontId="37" fillId="0" borderId="0" xfId="0" applyNumberFormat="1" applyFont="1" applyAlignment="1">
      <alignment horizontal="center" vertical="center" wrapText="1"/>
    </xf>
    <xf numFmtId="0" fontId="39" fillId="0" borderId="0" xfId="0" applyFont="1" applyAlignment="1">
      <alignment horizontal="center" vertical="center" wrapText="1"/>
    </xf>
    <xf numFmtId="0" fontId="2" fillId="0" borderId="0" xfId="0" applyFont="1" applyAlignment="1">
      <alignment horizontal="left" vertical="center"/>
    </xf>
    <xf numFmtId="0" fontId="4" fillId="0" borderId="0" xfId="0" applyFont="1" applyAlignment="1">
      <alignment vertical="center" wrapText="1"/>
    </xf>
    <xf numFmtId="0" fontId="4" fillId="3" borderId="0" xfId="0" applyFont="1" applyFill="1" applyAlignment="1">
      <alignment horizontal="center" vertical="center" wrapText="1"/>
    </xf>
    <xf numFmtId="0" fontId="4" fillId="0" borderId="0" xfId="0" applyFont="1" applyAlignment="1">
      <alignment horizontal="center" vertical="center" wrapText="1"/>
    </xf>
    <xf numFmtId="0" fontId="4" fillId="2" borderId="11" xfId="0" applyFont="1" applyFill="1" applyBorder="1" applyAlignment="1">
      <alignment horizontal="center" vertical="center" wrapText="1"/>
    </xf>
    <xf numFmtId="0" fontId="38" fillId="4" borderId="0" xfId="0" applyFont="1" applyFill="1" applyAlignment="1">
      <alignment horizontal="left" vertical="center"/>
    </xf>
    <xf numFmtId="0" fontId="1" fillId="0" borderId="0" xfId="0" applyFont="1" applyAlignment="1">
      <alignment vertical="top" wrapText="1"/>
    </xf>
    <xf numFmtId="0" fontId="1" fillId="0" borderId="0" xfId="9" applyNumberFormat="1" applyFont="1" applyAlignment="1">
      <alignment horizontal="center" vertical="center" wrapText="1"/>
    </xf>
    <xf numFmtId="4" fontId="1" fillId="0" borderId="0" xfId="9" applyNumberFormat="1" applyFont="1" applyAlignment="1">
      <alignment horizontal="center" vertical="center" wrapText="1"/>
    </xf>
    <xf numFmtId="4" fontId="1" fillId="0" borderId="0" xfId="0" applyNumberFormat="1" applyFont="1" applyAlignment="1">
      <alignment horizontal="center" vertical="center" wrapText="1"/>
    </xf>
    <xf numFmtId="3" fontId="1" fillId="0" borderId="0" xfId="9" applyNumberFormat="1" applyFont="1" applyAlignment="1">
      <alignment horizontal="center" vertical="center" wrapText="1"/>
    </xf>
    <xf numFmtId="3" fontId="1" fillId="0" borderId="0" xfId="0" applyNumberFormat="1" applyFont="1" applyAlignment="1">
      <alignment horizontal="center" vertical="center" wrapText="1"/>
    </xf>
    <xf numFmtId="164" fontId="1" fillId="0" borderId="0" xfId="9" applyNumberFormat="1" applyFont="1" applyAlignment="1">
      <alignment horizontal="center" vertical="center" wrapText="1"/>
    </xf>
    <xf numFmtId="4" fontId="1" fillId="4" borderId="0" xfId="0" quotePrefix="1" applyNumberFormat="1" applyFont="1" applyFill="1" applyAlignment="1">
      <alignment horizontal="center" vertical="center" wrapText="1"/>
    </xf>
    <xf numFmtId="0" fontId="5" fillId="4" borderId="0" xfId="0" applyFont="1" applyFill="1" applyAlignment="1">
      <alignment horizontal="center"/>
    </xf>
    <xf numFmtId="0" fontId="0" fillId="4" borderId="0" xfId="0" applyFill="1"/>
    <xf numFmtId="0" fontId="5" fillId="2" borderId="0" xfId="2" applyFont="1" applyFill="1" applyAlignment="1">
      <alignment horizontal="center"/>
    </xf>
    <xf numFmtId="0" fontId="5" fillId="0" borderId="0" xfId="2" applyFont="1"/>
    <xf numFmtId="0" fontId="5" fillId="4" borderId="0" xfId="2" applyFont="1" applyFill="1" applyAlignment="1">
      <alignment horizontal="center"/>
    </xf>
    <xf numFmtId="0" fontId="5" fillId="4" borderId="0" xfId="2" applyFont="1" applyFill="1"/>
    <xf numFmtId="0" fontId="1" fillId="4" borderId="0" xfId="0" applyNumberFormat="1" applyFont="1" applyFill="1" applyAlignment="1">
      <alignment horizontal="center" vertical="center" wrapText="1"/>
    </xf>
    <xf numFmtId="4" fontId="1" fillId="4" borderId="0" xfId="0" applyNumberFormat="1" applyFont="1" applyFill="1" applyAlignment="1">
      <alignment horizontal="center" vertical="center" wrapText="1"/>
    </xf>
    <xf numFmtId="3" fontId="1" fillId="4" borderId="0" xfId="0" applyNumberFormat="1" applyFont="1" applyFill="1" applyAlignment="1">
      <alignment horizontal="center" vertical="center" wrapText="1"/>
    </xf>
    <xf numFmtId="3" fontId="1" fillId="4" borderId="0" xfId="0" quotePrefix="1" applyNumberFormat="1" applyFont="1" applyFill="1" applyAlignment="1">
      <alignment horizontal="center" vertical="center" wrapText="1"/>
    </xf>
    <xf numFmtId="0" fontId="1" fillId="0" borderId="0" xfId="0" applyNumberFormat="1" applyFont="1" applyAlignment="1">
      <alignment horizontal="center" vertical="center" wrapText="1"/>
    </xf>
    <xf numFmtId="0" fontId="1" fillId="0" borderId="0" xfId="0" applyNumberFormat="1" applyFont="1" applyAlignment="1">
      <alignment horizontal="right" vertical="center" wrapText="1"/>
    </xf>
  </cellXfs>
  <cellStyles count="10">
    <cellStyle name="Comma" xfId="9" builtinId="3"/>
    <cellStyle name="Comma 2" xfId="3" xr:uid="{00000000-0005-0000-0000-000001000000}"/>
    <cellStyle name="Hyperlink"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ercent" xfId="1" builtinId="5"/>
    <cellStyle name="Standard 3"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9"/>
  <sheetViews>
    <sheetView zoomScale="80" zoomScaleNormal="80" workbookViewId="0">
      <selection activeCell="C7" sqref="C7"/>
    </sheetView>
  </sheetViews>
  <sheetFormatPr defaultColWidth="9.1796875" defaultRowHeight="14.5" x14ac:dyDescent="0.35"/>
  <cols>
    <col min="2" max="10" width="12.453125" customWidth="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x14ac:dyDescent="0.35">
      <c r="B6" s="5"/>
      <c r="C6" s="6"/>
      <c r="D6" s="6"/>
      <c r="E6" s="6"/>
      <c r="F6" s="10"/>
      <c r="G6" s="6"/>
      <c r="H6" s="6"/>
      <c r="I6" s="6"/>
      <c r="J6" s="7"/>
    </row>
    <row r="7" spans="2:10" ht="26" x14ac:dyDescent="0.35">
      <c r="B7" s="5"/>
      <c r="C7" s="6"/>
      <c r="D7" s="6"/>
      <c r="E7" s="6"/>
      <c r="F7" s="11" t="s">
        <v>770</v>
      </c>
      <c r="G7" s="6"/>
      <c r="H7" s="6"/>
      <c r="I7" s="6"/>
      <c r="J7" s="7"/>
    </row>
    <row r="8" spans="2:10" ht="26" x14ac:dyDescent="0.35">
      <c r="B8" s="5"/>
      <c r="C8" s="6"/>
      <c r="D8" s="6"/>
      <c r="E8" s="6"/>
      <c r="F8" s="11" t="s">
        <v>771</v>
      </c>
      <c r="G8" s="6"/>
      <c r="H8" s="6"/>
      <c r="I8" s="6"/>
      <c r="J8" s="7"/>
    </row>
    <row r="9" spans="2:10" ht="21" x14ac:dyDescent="0.35">
      <c r="B9" s="5"/>
      <c r="C9" s="6"/>
      <c r="D9" s="6"/>
      <c r="E9" s="6"/>
      <c r="F9" s="12" t="s">
        <v>864</v>
      </c>
      <c r="G9" s="6"/>
      <c r="H9" s="6"/>
      <c r="I9" s="6"/>
      <c r="J9" s="7"/>
    </row>
    <row r="10" spans="2:10" ht="21" x14ac:dyDescent="0.35">
      <c r="B10" s="5"/>
      <c r="C10" s="6"/>
      <c r="D10" s="6"/>
      <c r="E10" s="6"/>
      <c r="F10" s="12" t="s">
        <v>865</v>
      </c>
      <c r="G10" s="6"/>
      <c r="H10" s="6"/>
      <c r="I10" s="6"/>
      <c r="J10" s="7"/>
    </row>
    <row r="11" spans="2:10" ht="21" x14ac:dyDescent="0.35">
      <c r="B11" s="5"/>
      <c r="C11" s="6"/>
      <c r="D11" s="6"/>
      <c r="E11" s="6"/>
      <c r="F11" s="12"/>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3" t="s">
        <v>14</v>
      </c>
      <c r="G22" s="6"/>
      <c r="H22" s="6"/>
      <c r="I22" s="6"/>
      <c r="J22" s="7"/>
    </row>
    <row r="23" spans="2:10" x14ac:dyDescent="0.35">
      <c r="B23" s="5"/>
      <c r="C23" s="6"/>
      <c r="D23" s="6"/>
      <c r="E23" s="6"/>
      <c r="F23" s="14"/>
      <c r="G23" s="6"/>
      <c r="H23" s="6"/>
      <c r="I23" s="6"/>
      <c r="J23" s="7"/>
    </row>
    <row r="24" spans="2:10" x14ac:dyDescent="0.35">
      <c r="B24" s="5"/>
      <c r="C24" s="6"/>
      <c r="D24" s="130" t="s">
        <v>15</v>
      </c>
      <c r="E24" s="131" t="s">
        <v>16</v>
      </c>
      <c r="F24" s="131"/>
      <c r="G24" s="131"/>
      <c r="H24" s="131"/>
      <c r="I24" s="6"/>
      <c r="J24" s="7"/>
    </row>
    <row r="25" spans="2:10" x14ac:dyDescent="0.35">
      <c r="B25" s="5"/>
      <c r="C25" s="6"/>
      <c r="D25" s="6"/>
      <c r="H25" s="6"/>
      <c r="I25" s="6"/>
      <c r="J25" s="7"/>
    </row>
    <row r="26" spans="2:10" x14ac:dyDescent="0.35">
      <c r="B26" s="5"/>
      <c r="C26" s="6"/>
      <c r="D26" s="130" t="s">
        <v>17</v>
      </c>
      <c r="E26" s="131"/>
      <c r="F26" s="131"/>
      <c r="G26" s="131"/>
      <c r="H26" s="131"/>
      <c r="I26" s="6"/>
      <c r="J26" s="7"/>
    </row>
    <row r="27" spans="2:10" x14ac:dyDescent="0.35">
      <c r="B27" s="5"/>
      <c r="C27" s="6"/>
      <c r="D27" s="15"/>
      <c r="E27" s="15"/>
      <c r="F27" s="15"/>
      <c r="G27" s="15"/>
      <c r="H27" s="15"/>
      <c r="I27" s="6"/>
      <c r="J27" s="7"/>
    </row>
    <row r="28" spans="2:10" x14ac:dyDescent="0.35">
      <c r="B28" s="5"/>
      <c r="C28" s="6"/>
      <c r="D28" s="130" t="s">
        <v>18</v>
      </c>
      <c r="E28" s="131" t="s">
        <v>16</v>
      </c>
      <c r="F28" s="131"/>
      <c r="G28" s="131"/>
      <c r="H28" s="131"/>
      <c r="I28" s="6"/>
      <c r="J28" s="7"/>
    </row>
    <row r="29" spans="2:10" x14ac:dyDescent="0.35">
      <c r="B29" s="5"/>
      <c r="C29" s="6"/>
      <c r="I29" s="6"/>
      <c r="J29" s="7"/>
    </row>
    <row r="30" spans="2:10" x14ac:dyDescent="0.35">
      <c r="B30" s="5"/>
      <c r="C30" s="6"/>
      <c r="D30" s="130" t="s">
        <v>19</v>
      </c>
      <c r="E30" s="131" t="s">
        <v>16</v>
      </c>
      <c r="F30" s="131"/>
      <c r="G30" s="131"/>
      <c r="H30" s="131"/>
      <c r="I30" s="6"/>
      <c r="J30" s="7"/>
    </row>
    <row r="31" spans="2:10" x14ac:dyDescent="0.35">
      <c r="B31" s="5"/>
      <c r="C31" s="6"/>
      <c r="D31" s="15"/>
      <c r="E31" s="15"/>
      <c r="F31" s="15"/>
      <c r="G31" s="15"/>
      <c r="H31" s="15"/>
      <c r="I31" s="6"/>
      <c r="J31" s="7"/>
    </row>
    <row r="32" spans="2:10" x14ac:dyDescent="0.35">
      <c r="B32" s="5"/>
      <c r="C32" s="6"/>
      <c r="D32" s="132" t="s">
        <v>18</v>
      </c>
      <c r="E32" s="133" t="s">
        <v>16</v>
      </c>
      <c r="F32" s="133"/>
      <c r="G32" s="133"/>
      <c r="H32" s="133"/>
      <c r="I32" s="6"/>
      <c r="J32" s="7"/>
    </row>
    <row r="33" spans="2:10" x14ac:dyDescent="0.35">
      <c r="B33" s="5"/>
      <c r="C33" s="6"/>
      <c r="D33" s="101"/>
      <c r="E33" s="101"/>
      <c r="F33" s="101"/>
      <c r="G33" s="101"/>
      <c r="H33" s="101"/>
      <c r="I33" s="6"/>
      <c r="J33" s="7"/>
    </row>
    <row r="34" spans="2:10" x14ac:dyDescent="0.35">
      <c r="B34" s="5"/>
      <c r="C34" s="6"/>
      <c r="D34" s="132" t="s">
        <v>19</v>
      </c>
      <c r="E34" s="133" t="s">
        <v>16</v>
      </c>
      <c r="F34" s="133"/>
      <c r="G34" s="133"/>
      <c r="H34" s="133"/>
      <c r="I34" s="6"/>
      <c r="J34" s="7"/>
    </row>
    <row r="35" spans="2:10" x14ac:dyDescent="0.35">
      <c r="B35" s="5"/>
      <c r="C35" s="6"/>
      <c r="D35" s="102"/>
      <c r="E35" s="102"/>
      <c r="F35" s="102"/>
      <c r="G35" s="102"/>
      <c r="H35" s="102"/>
      <c r="I35" s="6"/>
      <c r="J35" s="7"/>
    </row>
    <row r="36" spans="2:10" x14ac:dyDescent="0.35">
      <c r="B36" s="5"/>
      <c r="C36" s="6"/>
      <c r="D36" s="128" t="s">
        <v>20</v>
      </c>
      <c r="E36" s="129"/>
      <c r="F36" s="129"/>
      <c r="G36" s="129"/>
      <c r="H36" s="129"/>
      <c r="I36" s="6"/>
      <c r="J36" s="7"/>
    </row>
    <row r="37" spans="2:10" x14ac:dyDescent="0.35">
      <c r="B37" s="5"/>
      <c r="C37" s="6"/>
      <c r="D37" s="6"/>
      <c r="E37" s="6"/>
      <c r="F37" s="14"/>
      <c r="G37" s="6"/>
      <c r="H37" s="6"/>
      <c r="I37" s="6"/>
      <c r="J37" s="7"/>
    </row>
    <row r="38" spans="2:10" x14ac:dyDescent="0.35">
      <c r="B38" s="5"/>
      <c r="C38" s="6"/>
      <c r="D38" s="6"/>
      <c r="E38" s="6"/>
      <c r="F38" s="6"/>
      <c r="G38" s="6"/>
      <c r="H38" s="6"/>
      <c r="I38" s="6"/>
      <c r="J38" s="7"/>
    </row>
    <row r="39" spans="2:10" ht="15" thickBot="1" x14ac:dyDescent="0.4">
      <c r="B39" s="16"/>
      <c r="C39" s="17"/>
      <c r="D39" s="17"/>
      <c r="E39" s="17"/>
      <c r="F39" s="17"/>
      <c r="G39" s="17"/>
      <c r="H39" s="17"/>
      <c r="I39" s="17"/>
      <c r="J39" s="18"/>
    </row>
  </sheetData>
  <mergeCells count="7">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32:H32" location="'C. HTT Harmonised Glossary'!A1" display="Worksheet C: HTT Harmonised Glossary" xr:uid="{00000000-0004-0000-0000-000002000000}"/>
    <hyperlink ref="D34:H34" location="Disclaimer!A1" display="Disclaimer" xr:uid="{00000000-0004-0000-0000-000003000000}"/>
    <hyperlink ref="D28:H28" location="'C. HTT Harmonised Glossary'!A1" display="Worksheet C: HTT Harmonised Glossary" xr:uid="{00000000-0004-0000-0000-000004000000}"/>
    <hyperlink ref="D30:H30" location="Disclaimer!A1" display="Disclaimer"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155"/>
  <sheetViews>
    <sheetView topLeftCell="B142" zoomScale="70" zoomScaleNormal="70" workbookViewId="0">
      <selection activeCell="C99" sqref="C99"/>
    </sheetView>
  </sheetViews>
  <sheetFormatPr defaultColWidth="8.81640625" defaultRowHeight="14.5" outlineLevelRow="1" x14ac:dyDescent="0.35"/>
  <cols>
    <col min="1" max="1" width="13.26953125" style="23" customWidth="1"/>
    <col min="2" max="2" width="60.7265625" style="23" customWidth="1"/>
    <col min="3" max="4" width="40.7265625" style="23" customWidth="1"/>
    <col min="5" max="5" width="6.7265625" style="23" customWidth="1"/>
    <col min="6" max="6" width="41.7265625" style="23" customWidth="1"/>
    <col min="7" max="7" width="45.54296875" style="21" customWidth="1"/>
    <col min="8" max="8" width="7.26953125" style="23" customWidth="1"/>
    <col min="9" max="9" width="71.81640625" style="23" customWidth="1"/>
    <col min="10" max="11" width="47.7265625" style="23" customWidth="1"/>
    <col min="12" max="12" width="7.26953125" style="23" customWidth="1"/>
    <col min="13" max="13" width="25.7265625" style="23" customWidth="1"/>
    <col min="14" max="14" width="25.7265625" style="21" customWidth="1"/>
    <col min="15" max="16384" width="8.81640625" style="52"/>
  </cols>
  <sheetData>
    <row r="1" spans="1:13" ht="31" x14ac:dyDescent="0.35">
      <c r="A1" s="20" t="s">
        <v>21</v>
      </c>
      <c r="B1" s="20"/>
      <c r="C1" s="21"/>
      <c r="D1" s="21"/>
      <c r="E1" s="21"/>
      <c r="F1" s="54"/>
      <c r="H1" s="21"/>
      <c r="I1" s="20"/>
      <c r="J1" s="21"/>
      <c r="K1" s="21"/>
      <c r="L1" s="21"/>
      <c r="M1" s="21"/>
    </row>
    <row r="2" spans="1:13" ht="15" thickBot="1" x14ac:dyDescent="0.4">
      <c r="A2" s="21"/>
      <c r="B2" s="22"/>
      <c r="C2" s="22"/>
      <c r="D2" s="21"/>
      <c r="E2" s="21"/>
      <c r="F2" s="21"/>
      <c r="H2" s="21"/>
      <c r="L2" s="21"/>
      <c r="M2" s="21"/>
    </row>
    <row r="3" spans="1:13" ht="19" thickBot="1" x14ac:dyDescent="0.4">
      <c r="A3" s="24"/>
      <c r="B3" s="25" t="s">
        <v>22</v>
      </c>
      <c r="C3" s="26" t="s">
        <v>111</v>
      </c>
      <c r="D3" s="24"/>
      <c r="E3" s="24"/>
      <c r="F3" s="21"/>
      <c r="G3" s="24"/>
      <c r="H3" s="21"/>
      <c r="L3" s="21"/>
      <c r="M3" s="21"/>
    </row>
    <row r="4" spans="1:13" ht="15" thickBot="1" x14ac:dyDescent="0.4">
      <c r="H4" s="21"/>
      <c r="L4" s="21"/>
      <c r="M4" s="21"/>
    </row>
    <row r="5" spans="1:13" ht="18.5" x14ac:dyDescent="0.35">
      <c r="A5" s="27"/>
      <c r="B5" s="28" t="s">
        <v>24</v>
      </c>
      <c r="C5" s="27"/>
      <c r="E5" s="29"/>
      <c r="F5" s="29"/>
      <c r="H5" s="21"/>
      <c r="L5" s="21"/>
      <c r="M5" s="21"/>
    </row>
    <row r="6" spans="1:13" x14ac:dyDescent="0.35">
      <c r="B6" s="31" t="s">
        <v>25</v>
      </c>
      <c r="H6" s="21"/>
      <c r="L6" s="21"/>
      <c r="M6" s="21"/>
    </row>
    <row r="7" spans="1:13" x14ac:dyDescent="0.35">
      <c r="B7" s="30" t="s">
        <v>26</v>
      </c>
      <c r="H7" s="21"/>
      <c r="L7" s="21"/>
      <c r="M7" s="21"/>
    </row>
    <row r="8" spans="1:13" x14ac:dyDescent="0.35">
      <c r="B8" s="30" t="s">
        <v>27</v>
      </c>
      <c r="F8" s="23" t="s">
        <v>28</v>
      </c>
      <c r="H8" s="21"/>
      <c r="L8" s="21"/>
      <c r="M8" s="21"/>
    </row>
    <row r="9" spans="1:13" x14ac:dyDescent="0.35">
      <c r="B9" s="31" t="s">
        <v>29</v>
      </c>
      <c r="H9" s="21"/>
      <c r="L9" s="21"/>
      <c r="M9" s="21"/>
    </row>
    <row r="10" spans="1:13" x14ac:dyDescent="0.35">
      <c r="B10" s="31" t="s">
        <v>30</v>
      </c>
      <c r="H10" s="21"/>
      <c r="L10" s="21"/>
      <c r="M10" s="21"/>
    </row>
    <row r="11" spans="1:13" ht="15" thickBot="1" x14ac:dyDescent="0.4">
      <c r="B11" s="32" t="s">
        <v>31</v>
      </c>
      <c r="H11" s="21"/>
      <c r="L11" s="21"/>
      <c r="M11" s="21"/>
    </row>
    <row r="12" spans="1:13" x14ac:dyDescent="0.35">
      <c r="B12" s="33"/>
      <c r="H12" s="21"/>
      <c r="L12" s="21"/>
      <c r="M12" s="21"/>
    </row>
    <row r="13" spans="1:13" ht="37" x14ac:dyDescent="0.35">
      <c r="A13" s="34" t="s">
        <v>32</v>
      </c>
      <c r="B13" s="34" t="s">
        <v>25</v>
      </c>
      <c r="C13" s="35"/>
      <c r="D13" s="35"/>
      <c r="E13" s="35"/>
      <c r="F13" s="35"/>
      <c r="G13" s="36"/>
      <c r="H13" s="21"/>
      <c r="L13" s="21"/>
      <c r="M13" s="21"/>
    </row>
    <row r="14" spans="1:13" x14ac:dyDescent="0.35">
      <c r="A14" s="23" t="s">
        <v>33</v>
      </c>
      <c r="B14" s="37" t="s">
        <v>0</v>
      </c>
      <c r="C14" s="23" t="s">
        <v>770</v>
      </c>
      <c r="E14" s="29"/>
      <c r="F14" s="29"/>
      <c r="H14" s="21"/>
      <c r="L14" s="21"/>
      <c r="M14" s="21"/>
    </row>
    <row r="15" spans="1:13" x14ac:dyDescent="0.35">
      <c r="A15" s="23" t="s">
        <v>35</v>
      </c>
      <c r="B15" s="37" t="s">
        <v>36</v>
      </c>
      <c r="C15" s="23" t="s">
        <v>771</v>
      </c>
      <c r="E15" s="29"/>
      <c r="F15" s="29"/>
      <c r="H15" s="21"/>
      <c r="L15" s="21"/>
      <c r="M15" s="21"/>
    </row>
    <row r="16" spans="1:13" ht="58" x14ac:dyDescent="0.35">
      <c r="A16" s="23" t="s">
        <v>37</v>
      </c>
      <c r="B16" s="37" t="s">
        <v>38</v>
      </c>
      <c r="C16" s="23" t="s">
        <v>772</v>
      </c>
      <c r="E16" s="29"/>
      <c r="F16" s="29"/>
      <c r="H16" s="21"/>
      <c r="L16" s="21"/>
      <c r="M16" s="21"/>
    </row>
    <row r="17" spans="1:13" x14ac:dyDescent="0.35">
      <c r="A17" s="23" t="s">
        <v>39</v>
      </c>
      <c r="B17" s="37" t="s">
        <v>40</v>
      </c>
      <c r="C17" s="92">
        <v>43921</v>
      </c>
      <c r="E17" s="29"/>
      <c r="F17" s="29"/>
      <c r="H17" s="21"/>
      <c r="L17" s="21"/>
      <c r="M17" s="21"/>
    </row>
    <row r="18" spans="1:13" ht="18.5" x14ac:dyDescent="0.35">
      <c r="A18" s="35"/>
      <c r="B18" s="34" t="s">
        <v>26</v>
      </c>
      <c r="C18" s="35"/>
      <c r="D18" s="35"/>
      <c r="E18" s="35"/>
      <c r="F18" s="35"/>
      <c r="G18" s="36"/>
      <c r="H18" s="21"/>
      <c r="L18" s="21"/>
      <c r="M18" s="21"/>
    </row>
    <row r="19" spans="1:13" x14ac:dyDescent="0.35">
      <c r="A19" s="23" t="s">
        <v>41</v>
      </c>
      <c r="B19" s="39" t="s">
        <v>42</v>
      </c>
      <c r="C19" s="23" t="s">
        <v>773</v>
      </c>
      <c r="D19" s="40"/>
      <c r="E19" s="40"/>
      <c r="F19" s="40"/>
      <c r="H19" s="21"/>
      <c r="L19" s="21"/>
      <c r="M19" s="21"/>
    </row>
    <row r="20" spans="1:13" x14ac:dyDescent="0.35">
      <c r="A20" s="23" t="s">
        <v>43</v>
      </c>
      <c r="B20" s="39" t="s">
        <v>44</v>
      </c>
      <c r="C20" s="23" t="s">
        <v>773</v>
      </c>
      <c r="D20" s="40"/>
      <c r="E20" s="40"/>
      <c r="F20" s="40"/>
      <c r="H20" s="21"/>
      <c r="L20" s="21"/>
      <c r="M20" s="21"/>
    </row>
    <row r="21" spans="1:13" ht="29" x14ac:dyDescent="0.35">
      <c r="A21" s="23" t="s">
        <v>45</v>
      </c>
      <c r="B21" s="39" t="s">
        <v>46</v>
      </c>
      <c r="C21" s="23" t="s">
        <v>774</v>
      </c>
      <c r="E21" s="40"/>
      <c r="F21" s="40"/>
      <c r="H21" s="21"/>
      <c r="L21" s="21"/>
      <c r="M21" s="21"/>
    </row>
    <row r="22" spans="1:13" ht="18.5" x14ac:dyDescent="0.35">
      <c r="A22" s="34"/>
      <c r="B22" s="34" t="s">
        <v>27</v>
      </c>
      <c r="C22" s="34"/>
      <c r="D22" s="35"/>
      <c r="E22" s="35"/>
      <c r="F22" s="35"/>
      <c r="G22" s="36"/>
      <c r="H22" s="21"/>
      <c r="L22" s="21"/>
      <c r="M22" s="21"/>
    </row>
    <row r="23" spans="1:13" ht="15" customHeight="1" x14ac:dyDescent="0.35">
      <c r="A23" s="42"/>
      <c r="B23" s="43" t="s">
        <v>47</v>
      </c>
      <c r="C23" s="42" t="s">
        <v>48</v>
      </c>
      <c r="D23" s="42"/>
      <c r="E23" s="44"/>
      <c r="F23" s="45"/>
      <c r="G23" s="45"/>
      <c r="H23" s="21"/>
      <c r="L23" s="21"/>
      <c r="M23" s="21"/>
    </row>
    <row r="24" spans="1:13" x14ac:dyDescent="0.35">
      <c r="A24" s="23" t="s">
        <v>4</v>
      </c>
      <c r="B24" s="40" t="s">
        <v>720</v>
      </c>
      <c r="C24" s="93">
        <v>26505.59</v>
      </c>
      <c r="F24" s="40"/>
      <c r="H24" s="21"/>
      <c r="L24" s="21"/>
      <c r="M24" s="21"/>
    </row>
    <row r="25" spans="1:13" x14ac:dyDescent="0.35">
      <c r="A25" s="23" t="s">
        <v>49</v>
      </c>
      <c r="B25" s="40" t="s">
        <v>50</v>
      </c>
      <c r="C25" s="93">
        <v>11254</v>
      </c>
      <c r="F25" s="40"/>
      <c r="H25" s="21"/>
      <c r="L25" s="21"/>
      <c r="M25" s="21"/>
    </row>
    <row r="26" spans="1:13" ht="15" customHeight="1" x14ac:dyDescent="0.35">
      <c r="A26" s="42"/>
      <c r="B26" s="43" t="s">
        <v>51</v>
      </c>
      <c r="C26" s="91" t="s">
        <v>721</v>
      </c>
      <c r="D26" s="42" t="s">
        <v>52</v>
      </c>
      <c r="E26" s="44"/>
      <c r="F26" s="45" t="s">
        <v>53</v>
      </c>
      <c r="G26" s="45" t="s">
        <v>54</v>
      </c>
      <c r="H26" s="21"/>
      <c r="L26" s="21"/>
      <c r="M26" s="21"/>
    </row>
    <row r="27" spans="1:13" x14ac:dyDescent="0.35">
      <c r="A27" s="23" t="s">
        <v>8</v>
      </c>
      <c r="B27" s="95" t="s">
        <v>55</v>
      </c>
      <c r="C27" s="96">
        <v>0.25</v>
      </c>
      <c r="D27" s="107">
        <v>1.3557999999999999</v>
      </c>
      <c r="F27" s="96">
        <v>0.25</v>
      </c>
      <c r="G27" s="47" t="s">
        <v>775</v>
      </c>
      <c r="H27" s="21"/>
      <c r="L27" s="21"/>
      <c r="M27" s="21"/>
    </row>
    <row r="28" spans="1:13" outlineLevel="1" x14ac:dyDescent="0.35">
      <c r="A28" s="23" t="s">
        <v>56</v>
      </c>
      <c r="B28" s="97" t="s">
        <v>732</v>
      </c>
      <c r="C28" s="47"/>
      <c r="D28" s="107">
        <v>1.0116000000000001</v>
      </c>
      <c r="G28" s="23"/>
      <c r="H28" s="21"/>
      <c r="L28" s="21"/>
      <c r="M28" s="21"/>
    </row>
    <row r="29" spans="1:13" ht="15" customHeight="1" x14ac:dyDescent="0.35">
      <c r="A29" s="42"/>
      <c r="B29" s="43" t="s">
        <v>57</v>
      </c>
      <c r="C29" s="42" t="s">
        <v>48</v>
      </c>
      <c r="D29" s="42"/>
      <c r="E29" s="44"/>
      <c r="F29" s="45" t="s">
        <v>58</v>
      </c>
      <c r="G29" s="45"/>
      <c r="H29" s="21"/>
      <c r="L29" s="21"/>
      <c r="M29" s="21"/>
    </row>
    <row r="30" spans="1:13" x14ac:dyDescent="0.35">
      <c r="A30" s="23" t="s">
        <v>59</v>
      </c>
      <c r="B30" s="40" t="s">
        <v>60</v>
      </c>
      <c r="C30" s="94">
        <f>+C24</f>
        <v>26505.59</v>
      </c>
      <c r="E30" s="48"/>
      <c r="F30" s="49">
        <v>1</v>
      </c>
      <c r="G30" s="49"/>
      <c r="H30" s="21"/>
      <c r="L30" s="21"/>
      <c r="M30" s="21"/>
    </row>
    <row r="31" spans="1:13" x14ac:dyDescent="0.35">
      <c r="A31" s="23" t="s">
        <v>61</v>
      </c>
      <c r="B31" s="40" t="s">
        <v>62</v>
      </c>
      <c r="C31" s="23">
        <v>0</v>
      </c>
      <c r="E31" s="48"/>
      <c r="F31" s="49">
        <f>IF($C$35=0,"",IF(C31="[for completion]","",C31/$C$35))</f>
        <v>0</v>
      </c>
      <c r="G31" s="49"/>
      <c r="H31" s="21"/>
      <c r="L31" s="21"/>
      <c r="M31" s="21"/>
    </row>
    <row r="32" spans="1:13" x14ac:dyDescent="0.35">
      <c r="A32" s="23" t="s">
        <v>63</v>
      </c>
      <c r="B32" s="40" t="s">
        <v>64</v>
      </c>
      <c r="C32" s="23">
        <v>0</v>
      </c>
      <c r="E32" s="48"/>
      <c r="F32" s="49">
        <f>IF($C$35=0,"",IF(C32="[for completion]","",C32/$C$35))</f>
        <v>0</v>
      </c>
      <c r="G32" s="49"/>
      <c r="H32" s="21"/>
      <c r="L32" s="21"/>
      <c r="M32" s="21"/>
    </row>
    <row r="33" spans="1:13" x14ac:dyDescent="0.35">
      <c r="A33" s="23" t="s">
        <v>65</v>
      </c>
      <c r="B33" s="40" t="s">
        <v>66</v>
      </c>
      <c r="C33" s="23">
        <v>0</v>
      </c>
      <c r="E33" s="48"/>
      <c r="F33" s="49">
        <f>IF($C$35=0,"",IF(C33="[for completion]","",C33/$C$35))</f>
        <v>0</v>
      </c>
      <c r="G33" s="49"/>
      <c r="H33" s="21"/>
      <c r="L33" s="21"/>
      <c r="M33" s="21"/>
    </row>
    <row r="34" spans="1:13" x14ac:dyDescent="0.35">
      <c r="A34" s="23" t="s">
        <v>67</v>
      </c>
      <c r="B34" s="23" t="s">
        <v>68</v>
      </c>
      <c r="C34" s="23">
        <v>0</v>
      </c>
      <c r="E34" s="48"/>
      <c r="F34" s="49">
        <f>IF($C$35=0,"",IF(C34="[for completion]","",C34/$C$35))</f>
        <v>0</v>
      </c>
      <c r="G34" s="49"/>
      <c r="H34" s="21"/>
      <c r="L34" s="21"/>
      <c r="M34" s="21"/>
    </row>
    <row r="35" spans="1:13" x14ac:dyDescent="0.35">
      <c r="A35" s="23" t="s">
        <v>69</v>
      </c>
      <c r="B35" s="50" t="s">
        <v>70</v>
      </c>
      <c r="C35" s="48">
        <f>+C30</f>
        <v>26505.59</v>
      </c>
      <c r="D35" s="48"/>
      <c r="E35" s="48"/>
      <c r="F35" s="51">
        <f>SUM(F30:F34)</f>
        <v>1</v>
      </c>
      <c r="G35" s="49"/>
      <c r="H35" s="21"/>
      <c r="L35" s="21"/>
      <c r="M35" s="21"/>
    </row>
    <row r="36" spans="1:13" ht="15" customHeight="1" x14ac:dyDescent="0.35">
      <c r="A36" s="42"/>
      <c r="B36" s="43" t="s">
        <v>71</v>
      </c>
      <c r="C36" s="91" t="s">
        <v>730</v>
      </c>
      <c r="D36" s="91" t="s">
        <v>733</v>
      </c>
      <c r="E36" s="44"/>
      <c r="F36" s="45" t="s">
        <v>72</v>
      </c>
      <c r="G36" s="91" t="s">
        <v>73</v>
      </c>
      <c r="H36" s="21"/>
      <c r="L36" s="21"/>
      <c r="M36" s="21"/>
    </row>
    <row r="37" spans="1:13" x14ac:dyDescent="0.35">
      <c r="A37" s="23" t="s">
        <v>74</v>
      </c>
      <c r="B37" s="40" t="s">
        <v>75</v>
      </c>
      <c r="C37" s="134">
        <v>9.4600000000000009</v>
      </c>
      <c r="D37" s="23" t="s">
        <v>547</v>
      </c>
      <c r="E37" s="37"/>
      <c r="F37" s="53"/>
      <c r="G37" s="54"/>
      <c r="H37" s="21"/>
      <c r="L37" s="21"/>
      <c r="M37" s="21"/>
    </row>
    <row r="38" spans="1:13" x14ac:dyDescent="0.35">
      <c r="B38" s="40"/>
      <c r="E38" s="37"/>
      <c r="F38" s="53"/>
      <c r="G38" s="54"/>
      <c r="H38" s="21"/>
      <c r="L38" s="21"/>
      <c r="M38" s="21"/>
    </row>
    <row r="39" spans="1:13" x14ac:dyDescent="0.35">
      <c r="B39" s="40" t="s">
        <v>725</v>
      </c>
      <c r="C39" s="37"/>
      <c r="D39" s="37"/>
      <c r="E39" s="37"/>
      <c r="F39" s="54"/>
      <c r="G39" s="54"/>
      <c r="H39" s="21"/>
      <c r="L39" s="21"/>
      <c r="M39" s="21"/>
    </row>
    <row r="40" spans="1:13" x14ac:dyDescent="0.35">
      <c r="B40" s="40" t="s">
        <v>76</v>
      </c>
      <c r="E40" s="37"/>
      <c r="F40" s="54"/>
      <c r="G40" s="54"/>
      <c r="H40" s="21"/>
      <c r="L40" s="21"/>
      <c r="M40" s="21"/>
    </row>
    <row r="41" spans="1:13" x14ac:dyDescent="0.35">
      <c r="A41" s="23" t="s">
        <v>77</v>
      </c>
      <c r="B41" s="19" t="s">
        <v>78</v>
      </c>
      <c r="C41" s="134">
        <v>865.27</v>
      </c>
      <c r="D41" s="23" t="s">
        <v>547</v>
      </c>
      <c r="E41" s="19"/>
      <c r="F41" s="49">
        <f t="shared" ref="F41:F47" si="0">IF($C$48=0,"",IF(C41="[for completion]","",C41/$C$48))</f>
        <v>3.2644811905714985E-2</v>
      </c>
      <c r="G41" s="49" t="str">
        <f>IF($D$48=0,"",IF(D41="[Mark as ND1 if not relevant]","",D41/$D$48))</f>
        <v/>
      </c>
      <c r="H41" s="21"/>
      <c r="L41" s="21"/>
      <c r="M41" s="21"/>
    </row>
    <row r="42" spans="1:13" x14ac:dyDescent="0.35">
      <c r="A42" s="23" t="s">
        <v>79</v>
      </c>
      <c r="B42" s="19" t="s">
        <v>80</v>
      </c>
      <c r="C42" s="134">
        <v>377.42</v>
      </c>
      <c r="D42" s="23" t="s">
        <v>547</v>
      </c>
      <c r="E42" s="19"/>
      <c r="F42" s="49">
        <f t="shared" si="0"/>
        <v>1.4239260472979473E-2</v>
      </c>
      <c r="G42" s="49" t="str">
        <f t="shared" ref="G42:G47" si="1">IF($D$48=0,"",IF(D42="[Mark as ND1 if not relevant]","",D42/$D$48))</f>
        <v/>
      </c>
      <c r="H42" s="21"/>
      <c r="L42" s="21"/>
      <c r="M42" s="21"/>
    </row>
    <row r="43" spans="1:13" x14ac:dyDescent="0.35">
      <c r="A43" s="23" t="s">
        <v>81</v>
      </c>
      <c r="B43" s="19" t="s">
        <v>82</v>
      </c>
      <c r="C43" s="134">
        <v>708.87</v>
      </c>
      <c r="D43" s="23" t="s">
        <v>547</v>
      </c>
      <c r="E43" s="19"/>
      <c r="F43" s="49">
        <f t="shared" si="0"/>
        <v>2.6744169814744739E-2</v>
      </c>
      <c r="G43" s="49" t="str">
        <f t="shared" si="1"/>
        <v/>
      </c>
      <c r="H43" s="21"/>
      <c r="L43" s="21"/>
      <c r="M43" s="21"/>
    </row>
    <row r="44" spans="1:13" x14ac:dyDescent="0.35">
      <c r="A44" s="23" t="s">
        <v>83</v>
      </c>
      <c r="B44" s="19" t="s">
        <v>84</v>
      </c>
      <c r="C44" s="135">
        <v>1059.82</v>
      </c>
      <c r="D44" s="23" t="s">
        <v>547</v>
      </c>
      <c r="E44" s="19"/>
      <c r="F44" s="49">
        <f t="shared" si="0"/>
        <v>3.998477302335092E-2</v>
      </c>
      <c r="G44" s="49" t="str">
        <f t="shared" si="1"/>
        <v/>
      </c>
      <c r="H44" s="21"/>
      <c r="L44" s="21"/>
      <c r="M44" s="21"/>
    </row>
    <row r="45" spans="1:13" x14ac:dyDescent="0.35">
      <c r="A45" s="23" t="s">
        <v>85</v>
      </c>
      <c r="B45" s="19" t="s">
        <v>86</v>
      </c>
      <c r="C45" s="135">
        <v>1381.63</v>
      </c>
      <c r="D45" s="23" t="s">
        <v>547</v>
      </c>
      <c r="E45" s="19"/>
      <c r="F45" s="49">
        <f t="shared" si="0"/>
        <v>5.2125985499662526E-2</v>
      </c>
      <c r="G45" s="49" t="str">
        <f t="shared" si="1"/>
        <v/>
      </c>
      <c r="H45" s="21"/>
      <c r="L45" s="21"/>
      <c r="M45" s="21"/>
    </row>
    <row r="46" spans="1:13" x14ac:dyDescent="0.35">
      <c r="A46" s="23" t="s">
        <v>87</v>
      </c>
      <c r="B46" s="19" t="s">
        <v>88</v>
      </c>
      <c r="C46" s="135">
        <v>10177.83</v>
      </c>
      <c r="D46" s="23" t="s">
        <v>547</v>
      </c>
      <c r="E46" s="19"/>
      <c r="F46" s="49">
        <f t="shared" si="0"/>
        <v>0.38398805685894938</v>
      </c>
      <c r="G46" s="49" t="str">
        <f t="shared" si="1"/>
        <v/>
      </c>
      <c r="H46" s="21"/>
      <c r="L46" s="21"/>
      <c r="M46" s="21"/>
    </row>
    <row r="47" spans="1:13" x14ac:dyDescent="0.35">
      <c r="A47" s="23" t="s">
        <v>89</v>
      </c>
      <c r="B47" s="19" t="s">
        <v>90</v>
      </c>
      <c r="C47" s="135">
        <v>11934.75</v>
      </c>
      <c r="D47" s="23" t="s">
        <v>547</v>
      </c>
      <c r="E47" s="19"/>
      <c r="F47" s="49">
        <f t="shared" si="0"/>
        <v>0.45027294242459798</v>
      </c>
      <c r="G47" s="49" t="str">
        <f t="shared" si="1"/>
        <v/>
      </c>
      <c r="H47" s="21"/>
      <c r="L47" s="21"/>
      <c r="M47" s="21"/>
    </row>
    <row r="48" spans="1:13" x14ac:dyDescent="0.35">
      <c r="A48" s="23" t="s">
        <v>91</v>
      </c>
      <c r="B48" s="55" t="s">
        <v>70</v>
      </c>
      <c r="C48" s="127">
        <v>26505.59</v>
      </c>
      <c r="D48" s="48">
        <f>SUM(D41:D47)</f>
        <v>0</v>
      </c>
      <c r="E48" s="40"/>
      <c r="F48" s="51">
        <f>SUM(F41:F47)</f>
        <v>1</v>
      </c>
      <c r="G48" s="51">
        <f>SUM(G41:G47)</f>
        <v>0</v>
      </c>
      <c r="H48" s="21"/>
      <c r="L48" s="21"/>
      <c r="M48" s="21"/>
    </row>
    <row r="49" spans="1:14" ht="15" customHeight="1" x14ac:dyDescent="0.35">
      <c r="A49" s="42"/>
      <c r="B49" s="43" t="s">
        <v>92</v>
      </c>
      <c r="C49" s="43"/>
      <c r="D49" s="43" t="s">
        <v>734</v>
      </c>
      <c r="E49" s="43"/>
      <c r="F49" s="43" t="s">
        <v>93</v>
      </c>
      <c r="G49" s="43" t="s">
        <v>94</v>
      </c>
      <c r="H49" s="21"/>
      <c r="L49" s="21"/>
      <c r="M49" s="21"/>
    </row>
    <row r="50" spans="1:14" x14ac:dyDescent="0.35">
      <c r="A50" s="23" t="s">
        <v>95</v>
      </c>
      <c r="B50" s="40" t="s">
        <v>75</v>
      </c>
      <c r="C50" s="103">
        <v>5.3</v>
      </c>
      <c r="D50" s="23" t="s">
        <v>547</v>
      </c>
      <c r="E50" s="37"/>
      <c r="F50" s="53"/>
      <c r="G50" s="54"/>
      <c r="H50" s="21"/>
      <c r="L50" s="21"/>
      <c r="M50" s="21"/>
    </row>
    <row r="51" spans="1:14" x14ac:dyDescent="0.35">
      <c r="B51" s="40"/>
      <c r="E51" s="37"/>
      <c r="F51" s="53"/>
      <c r="G51" s="54"/>
      <c r="H51" s="21"/>
      <c r="L51" s="21"/>
      <c r="M51" s="21"/>
    </row>
    <row r="52" spans="1:14" x14ac:dyDescent="0.35">
      <c r="B52" s="40" t="s">
        <v>726</v>
      </c>
      <c r="C52" s="37"/>
      <c r="D52" s="37"/>
      <c r="E52" s="37"/>
      <c r="F52" s="54"/>
      <c r="G52" s="54"/>
      <c r="H52" s="21"/>
      <c r="L52" s="21"/>
      <c r="M52" s="21"/>
    </row>
    <row r="53" spans="1:14" x14ac:dyDescent="0.35">
      <c r="A53" s="23" t="s">
        <v>96</v>
      </c>
      <c r="B53" s="40" t="s">
        <v>76</v>
      </c>
      <c r="C53" s="120"/>
      <c r="E53" s="37"/>
      <c r="F53" s="54"/>
      <c r="G53" s="54"/>
      <c r="H53" s="21"/>
      <c r="L53" s="21"/>
      <c r="M53" s="21"/>
    </row>
    <row r="54" spans="1:14" x14ac:dyDescent="0.35">
      <c r="A54" s="23" t="s">
        <v>97</v>
      </c>
      <c r="B54" s="19" t="s">
        <v>78</v>
      </c>
      <c r="C54" s="134">
        <v>750</v>
      </c>
      <c r="D54" s="23" t="s">
        <v>547</v>
      </c>
      <c r="E54" s="19"/>
      <c r="F54" s="49">
        <f>IF($C$61=0,"",IF(C54="[for completion]","",C54/$C$61))</f>
        <v>6.6642971387950944E-2</v>
      </c>
      <c r="G54" s="49" t="str">
        <f>IF($D$61=0,"",IF(D54="[Mark as ND1 if not relevant]","",D54/$D$61))</f>
        <v/>
      </c>
      <c r="H54" s="21"/>
      <c r="L54" s="21"/>
      <c r="M54" s="21"/>
    </row>
    <row r="55" spans="1:14" x14ac:dyDescent="0.35">
      <c r="A55" s="23" t="s">
        <v>98</v>
      </c>
      <c r="B55" s="19" t="s">
        <v>80</v>
      </c>
      <c r="C55" s="134">
        <v>0</v>
      </c>
      <c r="D55" s="23" t="s">
        <v>547</v>
      </c>
      <c r="E55" s="19"/>
      <c r="F55" s="49">
        <f t="shared" ref="F55:F60" si="2">IF($C$61=0,"",IF(C55="[for completion]","",C55/$C$61))</f>
        <v>0</v>
      </c>
      <c r="G55" s="49" t="str">
        <f t="shared" ref="G55:G60" si="3">IF($D$61=0,"",IF(D55="[Mark as ND1 if not relevant]","",D55/$D$61))</f>
        <v/>
      </c>
      <c r="H55" s="21"/>
      <c r="L55" s="21"/>
      <c r="M55" s="21"/>
    </row>
    <row r="56" spans="1:14" x14ac:dyDescent="0.35">
      <c r="A56" s="23" t="s">
        <v>99</v>
      </c>
      <c r="B56" s="19" t="s">
        <v>82</v>
      </c>
      <c r="C56" s="134">
        <v>1000</v>
      </c>
      <c r="D56" s="23" t="s">
        <v>547</v>
      </c>
      <c r="E56" s="19"/>
      <c r="F56" s="49">
        <f t="shared" si="2"/>
        <v>8.8857295183934606E-2</v>
      </c>
      <c r="G56" s="49" t="str">
        <f t="shared" si="3"/>
        <v/>
      </c>
      <c r="H56" s="21"/>
      <c r="L56" s="21"/>
      <c r="M56" s="21"/>
    </row>
    <row r="57" spans="1:14" x14ac:dyDescent="0.35">
      <c r="A57" s="23" t="s">
        <v>100</v>
      </c>
      <c r="B57" s="19" t="s">
        <v>84</v>
      </c>
      <c r="C57" s="136">
        <v>3000</v>
      </c>
      <c r="D57" s="23" t="s">
        <v>547</v>
      </c>
      <c r="E57" s="19"/>
      <c r="F57" s="49">
        <f t="shared" si="2"/>
        <v>0.26657188555180378</v>
      </c>
      <c r="G57" s="49" t="str">
        <f t="shared" si="3"/>
        <v/>
      </c>
      <c r="H57" s="21"/>
      <c r="L57" s="21"/>
      <c r="M57" s="21"/>
    </row>
    <row r="58" spans="1:14" x14ac:dyDescent="0.35">
      <c r="A58" s="23" t="s">
        <v>101</v>
      </c>
      <c r="B58" s="19" t="s">
        <v>86</v>
      </c>
      <c r="C58" s="136">
        <v>1000</v>
      </c>
      <c r="D58" s="23" t="s">
        <v>547</v>
      </c>
      <c r="E58" s="19"/>
      <c r="F58" s="49">
        <f t="shared" si="2"/>
        <v>8.8857295183934606E-2</v>
      </c>
      <c r="G58" s="49" t="str">
        <f t="shared" si="3"/>
        <v/>
      </c>
      <c r="H58" s="21"/>
      <c r="L58" s="21"/>
      <c r="M58" s="21"/>
    </row>
    <row r="59" spans="1:14" x14ac:dyDescent="0.35">
      <c r="A59" s="23" t="s">
        <v>102</v>
      </c>
      <c r="B59" s="19" t="s">
        <v>88</v>
      </c>
      <c r="C59" s="136">
        <v>5454</v>
      </c>
      <c r="D59" s="23" t="s">
        <v>547</v>
      </c>
      <c r="E59" s="19"/>
      <c r="F59" s="49">
        <f t="shared" si="2"/>
        <v>0.48462768793317934</v>
      </c>
      <c r="G59" s="49" t="str">
        <f t="shared" si="3"/>
        <v/>
      </c>
      <c r="H59" s="21"/>
      <c r="L59" s="21"/>
      <c r="M59" s="21"/>
    </row>
    <row r="60" spans="1:14" x14ac:dyDescent="0.35">
      <c r="A60" s="23" t="s">
        <v>103</v>
      </c>
      <c r="B60" s="19" t="s">
        <v>90</v>
      </c>
      <c r="C60" s="136">
        <v>50</v>
      </c>
      <c r="D60" s="23" t="s">
        <v>547</v>
      </c>
      <c r="E60" s="19"/>
      <c r="F60" s="49">
        <f t="shared" si="2"/>
        <v>4.4428647591967301E-3</v>
      </c>
      <c r="G60" s="49" t="str">
        <f t="shared" si="3"/>
        <v/>
      </c>
      <c r="H60" s="21"/>
      <c r="L60" s="21"/>
      <c r="M60" s="21"/>
    </row>
    <row r="61" spans="1:14" x14ac:dyDescent="0.35">
      <c r="A61" s="23" t="s">
        <v>104</v>
      </c>
      <c r="B61" s="55" t="s">
        <v>70</v>
      </c>
      <c r="C61" s="137">
        <v>11254</v>
      </c>
      <c r="D61" s="48">
        <f>SUM(D54:D60)</f>
        <v>0</v>
      </c>
      <c r="E61" s="40"/>
      <c r="F61" s="51">
        <f>SUM(F54:F60)</f>
        <v>1</v>
      </c>
      <c r="G61" s="51">
        <f>SUM(G54:G60)</f>
        <v>0</v>
      </c>
      <c r="H61" s="21"/>
      <c r="L61" s="21"/>
      <c r="M61" s="21"/>
    </row>
    <row r="62" spans="1:14" ht="15" customHeight="1" x14ac:dyDescent="0.35">
      <c r="A62" s="42"/>
      <c r="B62" s="43" t="s">
        <v>105</v>
      </c>
      <c r="C62" s="45" t="s">
        <v>106</v>
      </c>
      <c r="D62" s="45" t="s">
        <v>107</v>
      </c>
      <c r="E62" s="44"/>
      <c r="F62" s="45" t="s">
        <v>108</v>
      </c>
      <c r="G62" s="45" t="s">
        <v>109</v>
      </c>
      <c r="H62" s="21"/>
      <c r="L62" s="21"/>
      <c r="M62" s="21"/>
    </row>
    <row r="63" spans="1:14" s="56" customFormat="1" x14ac:dyDescent="0.35">
      <c r="A63" s="23" t="s">
        <v>110</v>
      </c>
      <c r="B63" s="40" t="s">
        <v>111</v>
      </c>
      <c r="C63" s="126">
        <v>24973.61</v>
      </c>
      <c r="D63" s="47" t="s">
        <v>547</v>
      </c>
      <c r="E63" s="49"/>
      <c r="F63" s="49">
        <f>+C63/$C$48</f>
        <v>0.94220162614754099</v>
      </c>
      <c r="G63" s="49"/>
      <c r="H63" s="21"/>
      <c r="I63" s="23"/>
      <c r="J63" s="23"/>
      <c r="K63" s="23"/>
      <c r="L63" s="21"/>
      <c r="M63" s="21"/>
      <c r="N63" s="21"/>
    </row>
    <row r="64" spans="1:14" s="56" customFormat="1" x14ac:dyDescent="0.35">
      <c r="A64" s="23" t="s">
        <v>112</v>
      </c>
      <c r="B64" s="40" t="s">
        <v>113</v>
      </c>
      <c r="C64" s="126">
        <v>7.56</v>
      </c>
      <c r="D64" s="47" t="s">
        <v>547</v>
      </c>
      <c r="E64" s="49"/>
      <c r="F64" s="49">
        <f t="shared" ref="F64:F67" si="4">+C64/$C$48</f>
        <v>2.8522285299063327E-4</v>
      </c>
      <c r="G64" s="49"/>
      <c r="H64" s="21"/>
      <c r="I64" s="23"/>
      <c r="J64" s="23"/>
      <c r="K64" s="23"/>
      <c r="L64" s="21"/>
      <c r="M64" s="21"/>
      <c r="N64" s="21"/>
    </row>
    <row r="65" spans="1:14" s="56" customFormat="1" x14ac:dyDescent="0.35">
      <c r="A65" s="23" t="s">
        <v>114</v>
      </c>
      <c r="B65" s="40" t="s">
        <v>115</v>
      </c>
      <c r="C65" s="126">
        <v>24.35</v>
      </c>
      <c r="D65" s="47" t="s">
        <v>547</v>
      </c>
      <c r="E65" s="49"/>
      <c r="F65" s="49">
        <f t="shared" si="4"/>
        <v>9.1867413628596837E-4</v>
      </c>
      <c r="G65" s="49"/>
      <c r="H65" s="21"/>
      <c r="I65" s="23"/>
      <c r="J65" s="23"/>
      <c r="K65" s="23"/>
      <c r="L65" s="21"/>
      <c r="M65" s="21"/>
      <c r="N65" s="21"/>
    </row>
    <row r="66" spans="1:14" s="56" customFormat="1" x14ac:dyDescent="0.35">
      <c r="A66" s="23" t="s">
        <v>116</v>
      </c>
      <c r="B66" s="40" t="s">
        <v>776</v>
      </c>
      <c r="C66" s="126">
        <v>1164.6600000000001</v>
      </c>
      <c r="D66" s="47" t="s">
        <v>547</v>
      </c>
      <c r="E66" s="49"/>
      <c r="F66" s="49">
        <f t="shared" si="4"/>
        <v>4.3940165074612562E-2</v>
      </c>
      <c r="G66" s="49"/>
      <c r="H66" s="21"/>
      <c r="I66" s="23"/>
      <c r="J66" s="23"/>
      <c r="K66" s="23"/>
      <c r="L66" s="21"/>
      <c r="M66" s="21"/>
      <c r="N66" s="21"/>
    </row>
    <row r="67" spans="1:14" s="56" customFormat="1" x14ac:dyDescent="0.35">
      <c r="A67" s="23" t="s">
        <v>117</v>
      </c>
      <c r="B67" s="40" t="s">
        <v>118</v>
      </c>
      <c r="C67" s="126">
        <v>335.41</v>
      </c>
      <c r="D67" s="47" t="s">
        <v>547</v>
      </c>
      <c r="E67" s="49"/>
      <c r="F67" s="49">
        <f t="shared" si="4"/>
        <v>1.2654311788569884E-2</v>
      </c>
      <c r="G67" s="49"/>
      <c r="H67" s="21"/>
      <c r="I67" s="23"/>
      <c r="J67" s="23"/>
      <c r="K67" s="23"/>
      <c r="L67" s="21"/>
      <c r="M67" s="21"/>
      <c r="N67" s="21"/>
    </row>
    <row r="68" spans="1:14" s="56" customFormat="1" x14ac:dyDescent="0.35">
      <c r="A68" s="23" t="s">
        <v>119</v>
      </c>
      <c r="B68" s="40" t="s">
        <v>120</v>
      </c>
      <c r="C68" s="93">
        <v>0</v>
      </c>
      <c r="D68" s="47" t="s">
        <v>547</v>
      </c>
      <c r="E68" s="40"/>
      <c r="F68" s="49">
        <f t="shared" ref="F68:F76" si="5">IF($C$78=0,"",IF(C68="[for completion]","",C68/$C$78))</f>
        <v>0</v>
      </c>
      <c r="G68" s="49"/>
      <c r="H68" s="21"/>
      <c r="I68" s="23"/>
      <c r="J68" s="23"/>
      <c r="K68" s="23"/>
      <c r="L68" s="21"/>
      <c r="M68" s="21"/>
      <c r="N68" s="21"/>
    </row>
    <row r="69" spans="1:14" x14ac:dyDescent="0.35">
      <c r="A69" s="23" t="s">
        <v>121</v>
      </c>
      <c r="B69" s="40" t="s">
        <v>122</v>
      </c>
      <c r="C69" s="93">
        <v>0</v>
      </c>
      <c r="D69" s="47" t="s">
        <v>547</v>
      </c>
      <c r="E69" s="40"/>
      <c r="F69" s="49">
        <f t="shared" si="5"/>
        <v>0</v>
      </c>
      <c r="G69" s="49"/>
      <c r="H69" s="21"/>
      <c r="L69" s="21"/>
      <c r="M69" s="21"/>
    </row>
    <row r="70" spans="1:14" x14ac:dyDescent="0.35">
      <c r="A70" s="23" t="s">
        <v>123</v>
      </c>
      <c r="B70" s="40" t="s">
        <v>124</v>
      </c>
      <c r="C70" s="93">
        <v>0</v>
      </c>
      <c r="D70" s="47" t="s">
        <v>547</v>
      </c>
      <c r="E70" s="40"/>
      <c r="F70" s="49">
        <f t="shared" si="5"/>
        <v>0</v>
      </c>
      <c r="G70" s="49"/>
      <c r="H70" s="21"/>
      <c r="L70" s="21"/>
      <c r="M70" s="21"/>
    </row>
    <row r="71" spans="1:14" x14ac:dyDescent="0.35">
      <c r="A71" s="23" t="s">
        <v>125</v>
      </c>
      <c r="B71" s="40" t="s">
        <v>126</v>
      </c>
      <c r="C71" s="93">
        <v>0</v>
      </c>
      <c r="D71" s="47" t="s">
        <v>547</v>
      </c>
      <c r="E71" s="40"/>
      <c r="F71" s="49">
        <f t="shared" si="5"/>
        <v>0</v>
      </c>
      <c r="G71" s="49"/>
      <c r="H71" s="21"/>
      <c r="L71" s="21"/>
      <c r="M71" s="21"/>
    </row>
    <row r="72" spans="1:14" x14ac:dyDescent="0.35">
      <c r="A72" s="23" t="s">
        <v>127</v>
      </c>
      <c r="B72" s="40" t="s">
        <v>128</v>
      </c>
      <c r="C72" s="93">
        <v>0</v>
      </c>
      <c r="D72" s="47" t="s">
        <v>547</v>
      </c>
      <c r="E72" s="40"/>
      <c r="F72" s="49">
        <f t="shared" si="5"/>
        <v>0</v>
      </c>
      <c r="G72" s="49"/>
      <c r="H72" s="21"/>
      <c r="L72" s="21"/>
      <c r="M72" s="21"/>
    </row>
    <row r="73" spans="1:14" x14ac:dyDescent="0.35">
      <c r="A73" s="23" t="s">
        <v>129</v>
      </c>
      <c r="B73" s="40" t="s">
        <v>130</v>
      </c>
      <c r="C73" s="93">
        <v>0</v>
      </c>
      <c r="D73" s="47" t="s">
        <v>547</v>
      </c>
      <c r="E73" s="40"/>
      <c r="F73" s="49">
        <f t="shared" si="5"/>
        <v>0</v>
      </c>
      <c r="G73" s="49"/>
      <c r="H73" s="21"/>
      <c r="L73" s="21"/>
      <c r="M73" s="21"/>
    </row>
    <row r="74" spans="1:14" x14ac:dyDescent="0.35">
      <c r="A74" s="23" t="s">
        <v>131</v>
      </c>
      <c r="B74" s="40" t="s">
        <v>132</v>
      </c>
      <c r="C74" s="93">
        <v>0</v>
      </c>
      <c r="D74" s="47" t="s">
        <v>547</v>
      </c>
      <c r="E74" s="40"/>
      <c r="F74" s="49">
        <f t="shared" si="5"/>
        <v>0</v>
      </c>
      <c r="G74" s="49"/>
      <c r="H74" s="21"/>
      <c r="L74" s="21"/>
      <c r="M74" s="21"/>
    </row>
    <row r="75" spans="1:14" x14ac:dyDescent="0.35">
      <c r="A75" s="23" t="s">
        <v>133</v>
      </c>
      <c r="B75" s="40" t="s">
        <v>134</v>
      </c>
      <c r="C75" s="93">
        <v>0</v>
      </c>
      <c r="D75" s="47" t="s">
        <v>547</v>
      </c>
      <c r="E75" s="40"/>
      <c r="F75" s="49">
        <f t="shared" si="5"/>
        <v>0</v>
      </c>
      <c r="G75" s="49"/>
      <c r="H75" s="21"/>
      <c r="L75" s="21"/>
      <c r="M75" s="21"/>
    </row>
    <row r="76" spans="1:14" x14ac:dyDescent="0.35">
      <c r="A76" s="23" t="s">
        <v>135</v>
      </c>
      <c r="B76" s="40" t="s">
        <v>136</v>
      </c>
      <c r="C76" s="93">
        <v>0</v>
      </c>
      <c r="D76" s="47" t="s">
        <v>547</v>
      </c>
      <c r="E76" s="40"/>
      <c r="F76" s="49">
        <f t="shared" si="5"/>
        <v>0</v>
      </c>
      <c r="G76" s="49"/>
      <c r="H76" s="21"/>
      <c r="L76" s="21"/>
      <c r="M76" s="21"/>
    </row>
    <row r="77" spans="1:14" x14ac:dyDescent="0.35">
      <c r="A77" s="23" t="s">
        <v>137</v>
      </c>
      <c r="B77" s="40" t="s">
        <v>68</v>
      </c>
      <c r="C77" s="93">
        <v>0</v>
      </c>
      <c r="D77" s="47" t="s">
        <v>547</v>
      </c>
      <c r="E77" s="40"/>
      <c r="F77" s="49">
        <f>IF($C$78=0,"",IF(C77="[for completion]","",C77/$C$78))</f>
        <v>0</v>
      </c>
      <c r="G77" s="49"/>
      <c r="H77" s="21"/>
      <c r="L77" s="21"/>
      <c r="M77" s="21"/>
    </row>
    <row r="78" spans="1:14" x14ac:dyDescent="0.35">
      <c r="A78" s="23" t="s">
        <v>138</v>
      </c>
      <c r="B78" s="55" t="s">
        <v>70</v>
      </c>
      <c r="C78" s="126">
        <f>+C48</f>
        <v>26505.59</v>
      </c>
      <c r="D78" s="47" t="s">
        <v>547</v>
      </c>
      <c r="E78" s="40"/>
      <c r="F78" s="57">
        <f>SUM(F63:F77)</f>
        <v>1</v>
      </c>
      <c r="G78" s="57"/>
      <c r="H78" s="21"/>
      <c r="L78" s="21"/>
      <c r="M78" s="21"/>
    </row>
    <row r="79" spans="1:14" ht="15" customHeight="1" x14ac:dyDescent="0.35">
      <c r="A79" s="42"/>
      <c r="B79" s="43" t="s">
        <v>139</v>
      </c>
      <c r="C79" s="45" t="s">
        <v>106</v>
      </c>
      <c r="D79" s="45" t="s">
        <v>107</v>
      </c>
      <c r="E79" s="44"/>
      <c r="F79" s="45" t="s">
        <v>108</v>
      </c>
      <c r="G79" s="45"/>
      <c r="H79" s="21"/>
      <c r="L79" s="21"/>
      <c r="M79" s="21"/>
    </row>
    <row r="80" spans="1:14" s="56" customFormat="1" x14ac:dyDescent="0.35">
      <c r="A80" s="23" t="s">
        <v>140</v>
      </c>
      <c r="B80" s="40" t="s">
        <v>111</v>
      </c>
      <c r="C80" s="93">
        <v>11050</v>
      </c>
      <c r="D80" s="47" t="s">
        <v>547</v>
      </c>
      <c r="E80" s="49"/>
      <c r="F80" s="49">
        <f>IF($C$95=0,"",IF(C80="[for completion]","",C80/$C$95))</f>
        <v>0.98187311178247738</v>
      </c>
      <c r="G80" s="49"/>
      <c r="H80" s="21"/>
      <c r="I80" s="23"/>
      <c r="J80" s="23"/>
      <c r="K80" s="23"/>
      <c r="L80" s="21"/>
      <c r="M80" s="21"/>
      <c r="N80" s="21"/>
    </row>
    <row r="81" spans="1:14" s="56" customFormat="1" x14ac:dyDescent="0.35">
      <c r="A81" s="23" t="s">
        <v>141</v>
      </c>
      <c r="B81" s="40" t="s">
        <v>113</v>
      </c>
      <c r="C81" s="93">
        <v>204</v>
      </c>
      <c r="D81" s="47" t="s">
        <v>547</v>
      </c>
      <c r="E81" s="49"/>
      <c r="F81" s="49">
        <f t="shared" ref="F81:F94" si="6">IF($C$95=0,"",IF(C81="[for completion]","",C81/$C$95))</f>
        <v>1.812688821752266E-2</v>
      </c>
      <c r="G81" s="49"/>
      <c r="H81" s="21"/>
      <c r="I81" s="23"/>
      <c r="J81" s="23"/>
      <c r="K81" s="23"/>
      <c r="L81" s="21"/>
      <c r="M81" s="21"/>
      <c r="N81" s="21"/>
    </row>
    <row r="82" spans="1:14" s="56" customFormat="1" x14ac:dyDescent="0.35">
      <c r="A82" s="23" t="s">
        <v>142</v>
      </c>
      <c r="B82" s="40" t="s">
        <v>115</v>
      </c>
      <c r="C82" s="93">
        <v>0</v>
      </c>
      <c r="D82" s="47" t="s">
        <v>547</v>
      </c>
      <c r="E82" s="49"/>
      <c r="F82" s="49">
        <f t="shared" si="6"/>
        <v>0</v>
      </c>
      <c r="G82" s="49"/>
      <c r="H82" s="21"/>
      <c r="I82" s="23"/>
      <c r="J82" s="23"/>
      <c r="K82" s="23"/>
      <c r="L82" s="21"/>
      <c r="M82" s="21"/>
      <c r="N82" s="21"/>
    </row>
    <row r="83" spans="1:14" s="56" customFormat="1" x14ac:dyDescent="0.35">
      <c r="A83" s="23" t="s">
        <v>143</v>
      </c>
      <c r="B83" s="40" t="s">
        <v>776</v>
      </c>
      <c r="C83" s="93">
        <v>0</v>
      </c>
      <c r="D83" s="47" t="s">
        <v>547</v>
      </c>
      <c r="E83" s="49"/>
      <c r="F83" s="49">
        <f t="shared" si="6"/>
        <v>0</v>
      </c>
      <c r="G83" s="49"/>
      <c r="H83" s="21"/>
      <c r="I83" s="23"/>
      <c r="J83" s="23"/>
      <c r="K83" s="23"/>
      <c r="L83" s="21"/>
      <c r="M83" s="21"/>
      <c r="N83" s="21"/>
    </row>
    <row r="84" spans="1:14" s="56" customFormat="1" x14ac:dyDescent="0.35">
      <c r="A84" s="23" t="s">
        <v>144</v>
      </c>
      <c r="B84" s="40" t="s">
        <v>118</v>
      </c>
      <c r="C84" s="93">
        <v>0</v>
      </c>
      <c r="D84" s="47" t="s">
        <v>547</v>
      </c>
      <c r="E84" s="49"/>
      <c r="F84" s="49">
        <f t="shared" si="6"/>
        <v>0</v>
      </c>
      <c r="G84" s="49"/>
      <c r="H84" s="21"/>
      <c r="I84" s="23"/>
      <c r="J84" s="23"/>
      <c r="K84" s="23"/>
      <c r="L84" s="21"/>
      <c r="M84" s="21"/>
      <c r="N84" s="21"/>
    </row>
    <row r="85" spans="1:14" s="56" customFormat="1" x14ac:dyDescent="0.35">
      <c r="A85" s="23" t="s">
        <v>145</v>
      </c>
      <c r="B85" s="40" t="s">
        <v>120</v>
      </c>
      <c r="C85" s="93">
        <v>0</v>
      </c>
      <c r="D85" s="47" t="s">
        <v>547</v>
      </c>
      <c r="E85" s="40"/>
      <c r="F85" s="49">
        <f t="shared" si="6"/>
        <v>0</v>
      </c>
      <c r="G85" s="49"/>
      <c r="H85" s="21"/>
      <c r="I85" s="23"/>
      <c r="J85" s="23"/>
      <c r="K85" s="23"/>
      <c r="L85" s="21"/>
      <c r="M85" s="21"/>
      <c r="N85" s="21"/>
    </row>
    <row r="86" spans="1:14" x14ac:dyDescent="0.35">
      <c r="A86" s="23" t="s">
        <v>146</v>
      </c>
      <c r="B86" s="40" t="s">
        <v>122</v>
      </c>
      <c r="C86" s="93">
        <v>0</v>
      </c>
      <c r="D86" s="47" t="s">
        <v>547</v>
      </c>
      <c r="E86" s="40"/>
      <c r="F86" s="49">
        <f t="shared" si="6"/>
        <v>0</v>
      </c>
      <c r="G86" s="49"/>
      <c r="H86" s="21"/>
      <c r="L86" s="21"/>
      <c r="M86" s="21"/>
    </row>
    <row r="87" spans="1:14" x14ac:dyDescent="0.35">
      <c r="A87" s="23" t="s">
        <v>147</v>
      </c>
      <c r="B87" s="40" t="s">
        <v>124</v>
      </c>
      <c r="C87" s="93">
        <v>0</v>
      </c>
      <c r="D87" s="47" t="s">
        <v>547</v>
      </c>
      <c r="E87" s="40"/>
      <c r="F87" s="49">
        <f t="shared" si="6"/>
        <v>0</v>
      </c>
      <c r="G87" s="49"/>
      <c r="H87" s="21"/>
      <c r="L87" s="21"/>
      <c r="M87" s="21"/>
    </row>
    <row r="88" spans="1:14" x14ac:dyDescent="0.35">
      <c r="A88" s="23" t="s">
        <v>148</v>
      </c>
      <c r="B88" s="40" t="s">
        <v>126</v>
      </c>
      <c r="C88" s="93">
        <v>0</v>
      </c>
      <c r="D88" s="47" t="s">
        <v>547</v>
      </c>
      <c r="E88" s="40"/>
      <c r="F88" s="49">
        <f t="shared" si="6"/>
        <v>0</v>
      </c>
      <c r="G88" s="49"/>
      <c r="H88" s="21"/>
      <c r="L88" s="21"/>
      <c r="M88" s="21"/>
    </row>
    <row r="89" spans="1:14" x14ac:dyDescent="0.35">
      <c r="A89" s="23" t="s">
        <v>149</v>
      </c>
      <c r="B89" s="40" t="s">
        <v>128</v>
      </c>
      <c r="C89" s="93">
        <v>0</v>
      </c>
      <c r="D89" s="47" t="s">
        <v>547</v>
      </c>
      <c r="E89" s="40"/>
      <c r="F89" s="49">
        <f t="shared" si="6"/>
        <v>0</v>
      </c>
      <c r="G89" s="49"/>
      <c r="H89" s="21"/>
      <c r="L89" s="21"/>
      <c r="M89" s="21"/>
    </row>
    <row r="90" spans="1:14" x14ac:dyDescent="0.35">
      <c r="A90" s="23" t="s">
        <v>150</v>
      </c>
      <c r="B90" s="40" t="s">
        <v>130</v>
      </c>
      <c r="C90" s="93">
        <v>0</v>
      </c>
      <c r="D90" s="47" t="s">
        <v>547</v>
      </c>
      <c r="E90" s="40"/>
      <c r="F90" s="49">
        <f t="shared" si="6"/>
        <v>0</v>
      </c>
      <c r="G90" s="49"/>
      <c r="H90" s="21"/>
      <c r="L90" s="21"/>
      <c r="M90" s="21"/>
    </row>
    <row r="91" spans="1:14" x14ac:dyDescent="0.35">
      <c r="A91" s="23" t="s">
        <v>151</v>
      </c>
      <c r="B91" s="40" t="s">
        <v>132</v>
      </c>
      <c r="C91" s="93">
        <v>0</v>
      </c>
      <c r="D91" s="47" t="s">
        <v>547</v>
      </c>
      <c r="E91" s="40"/>
      <c r="F91" s="49">
        <f t="shared" si="6"/>
        <v>0</v>
      </c>
      <c r="G91" s="49"/>
      <c r="H91" s="21"/>
      <c r="L91" s="21"/>
      <c r="M91" s="21"/>
    </row>
    <row r="92" spans="1:14" x14ac:dyDescent="0.35">
      <c r="A92" s="23" t="s">
        <v>152</v>
      </c>
      <c r="B92" s="40" t="s">
        <v>134</v>
      </c>
      <c r="C92" s="93">
        <v>0</v>
      </c>
      <c r="D92" s="47" t="s">
        <v>547</v>
      </c>
      <c r="E92" s="40"/>
      <c r="F92" s="49">
        <f t="shared" si="6"/>
        <v>0</v>
      </c>
      <c r="G92" s="49"/>
      <c r="H92" s="21"/>
      <c r="L92" s="21"/>
      <c r="M92" s="21"/>
    </row>
    <row r="93" spans="1:14" x14ac:dyDescent="0.35">
      <c r="A93" s="23" t="s">
        <v>153</v>
      </c>
      <c r="B93" s="40" t="s">
        <v>136</v>
      </c>
      <c r="C93" s="93">
        <v>0</v>
      </c>
      <c r="D93" s="47" t="s">
        <v>547</v>
      </c>
      <c r="E93" s="40"/>
      <c r="F93" s="49">
        <f t="shared" si="6"/>
        <v>0</v>
      </c>
      <c r="G93" s="49"/>
      <c r="H93" s="21"/>
      <c r="L93" s="21"/>
      <c r="M93" s="21"/>
    </row>
    <row r="94" spans="1:14" x14ac:dyDescent="0.35">
      <c r="A94" s="23" t="s">
        <v>154</v>
      </c>
      <c r="B94" s="40" t="s">
        <v>68</v>
      </c>
      <c r="C94" s="93">
        <v>0</v>
      </c>
      <c r="D94" s="47" t="s">
        <v>547</v>
      </c>
      <c r="E94" s="40"/>
      <c r="F94" s="49">
        <f t="shared" si="6"/>
        <v>0</v>
      </c>
      <c r="G94" s="49"/>
      <c r="H94" s="21"/>
      <c r="L94" s="21"/>
      <c r="M94" s="21"/>
    </row>
    <row r="95" spans="1:14" x14ac:dyDescent="0.35">
      <c r="A95" s="23" t="s">
        <v>155</v>
      </c>
      <c r="B95" s="55" t="s">
        <v>70</v>
      </c>
      <c r="C95" s="93">
        <f>SUM(C80:C94)</f>
        <v>11254</v>
      </c>
      <c r="D95" s="47" t="s">
        <v>547</v>
      </c>
      <c r="E95" s="40"/>
      <c r="F95" s="57">
        <f>SUM(F80:F94)</f>
        <v>1</v>
      </c>
      <c r="G95" s="57"/>
      <c r="H95" s="21"/>
      <c r="L95" s="21"/>
      <c r="M95" s="21"/>
    </row>
    <row r="96" spans="1:14" ht="15" customHeight="1" x14ac:dyDescent="0.35">
      <c r="A96" s="42"/>
      <c r="B96" s="43" t="s">
        <v>156</v>
      </c>
      <c r="C96" s="91" t="s">
        <v>106</v>
      </c>
      <c r="D96" s="91"/>
      <c r="E96" s="44"/>
      <c r="F96" s="91" t="s">
        <v>108</v>
      </c>
      <c r="G96" s="91"/>
      <c r="H96" s="21"/>
      <c r="L96" s="21"/>
      <c r="M96" s="21"/>
    </row>
    <row r="97" spans="1:13" x14ac:dyDescent="0.35">
      <c r="A97" s="23" t="s">
        <v>158</v>
      </c>
      <c r="B97" s="21" t="s">
        <v>159</v>
      </c>
      <c r="C97" s="93">
        <v>3300</v>
      </c>
      <c r="E97" s="58"/>
      <c r="F97" s="106">
        <f>IF($C$100=0,"",IF(C97="[for completion]","",C97/$C$100))</f>
        <v>0.29322907410698418</v>
      </c>
      <c r="G97" s="58"/>
      <c r="H97" s="21"/>
      <c r="L97" s="21"/>
      <c r="M97" s="21"/>
    </row>
    <row r="98" spans="1:13" x14ac:dyDescent="0.35">
      <c r="A98" s="23" t="s">
        <v>160</v>
      </c>
      <c r="B98" s="21" t="s">
        <v>161</v>
      </c>
      <c r="C98" s="93">
        <v>7954</v>
      </c>
      <c r="E98" s="58"/>
      <c r="F98" s="106">
        <f>IF($C$100=0,"",IF(C98="[for completion]","",C98/$C$100))</f>
        <v>0.70677092589301582</v>
      </c>
      <c r="G98" s="58"/>
      <c r="H98" s="21"/>
      <c r="L98" s="21"/>
      <c r="M98" s="21"/>
    </row>
    <row r="99" spans="1:13" x14ac:dyDescent="0.35">
      <c r="A99" s="23" t="s">
        <v>162</v>
      </c>
      <c r="B99" s="21" t="s">
        <v>68</v>
      </c>
      <c r="C99" s="93">
        <v>0</v>
      </c>
      <c r="E99" s="58"/>
      <c r="F99" s="106">
        <f>IF($C$100=0,"",IF(C99="[for completion]","",C99/$C$100))</f>
        <v>0</v>
      </c>
      <c r="G99" s="58"/>
      <c r="H99" s="21"/>
      <c r="L99" s="21"/>
      <c r="M99" s="21"/>
    </row>
    <row r="100" spans="1:13" x14ac:dyDescent="0.35">
      <c r="A100" s="23" t="s">
        <v>163</v>
      </c>
      <c r="B100" s="59" t="s">
        <v>70</v>
      </c>
      <c r="C100" s="93">
        <f>SUM(C97:C99)</f>
        <v>11254</v>
      </c>
      <c r="D100" s="21"/>
      <c r="E100" s="58"/>
      <c r="F100" s="58">
        <f>SUM(F97:F99)</f>
        <v>1</v>
      </c>
      <c r="G100" s="58"/>
      <c r="H100" s="21"/>
      <c r="L100" s="21"/>
      <c r="M100" s="21"/>
    </row>
    <row r="101" spans="1:13" ht="15" customHeight="1" x14ac:dyDescent="0.35">
      <c r="A101" s="42"/>
      <c r="B101" s="43" t="s">
        <v>164</v>
      </c>
      <c r="C101" s="42" t="s">
        <v>48</v>
      </c>
      <c r="D101" s="42"/>
      <c r="E101" s="44"/>
      <c r="F101" s="45" t="s">
        <v>165</v>
      </c>
      <c r="G101" s="45"/>
      <c r="H101" s="21"/>
      <c r="L101" s="21"/>
      <c r="M101" s="21"/>
    </row>
    <row r="102" spans="1:13" ht="15" customHeight="1" x14ac:dyDescent="0.35">
      <c r="A102" s="23" t="s">
        <v>166</v>
      </c>
      <c r="B102" s="40" t="s">
        <v>167</v>
      </c>
      <c r="C102" s="93">
        <v>0</v>
      </c>
      <c r="D102" s="37"/>
      <c r="E102" s="29"/>
      <c r="F102" s="49" t="str">
        <f>IF($C$107=0,"",IF(C102="[for completion]","",C102/$C$107))</f>
        <v/>
      </c>
      <c r="G102" s="49"/>
      <c r="H102" s="21"/>
      <c r="L102" s="21"/>
      <c r="M102" s="21"/>
    </row>
    <row r="103" spans="1:13" ht="30.75" customHeight="1" x14ac:dyDescent="0.35">
      <c r="A103" s="23" t="s">
        <v>9</v>
      </c>
      <c r="B103" s="40" t="s">
        <v>722</v>
      </c>
      <c r="C103" s="93">
        <v>0</v>
      </c>
      <c r="E103" s="51"/>
      <c r="F103" s="49" t="str">
        <f>IF($C$107=0,"",IF(C103="[for completion]","",C103/$C$107))</f>
        <v/>
      </c>
      <c r="G103" s="49"/>
      <c r="H103" s="21"/>
      <c r="L103" s="21"/>
      <c r="M103" s="21"/>
    </row>
    <row r="104" spans="1:13" x14ac:dyDescent="0.35">
      <c r="A104" s="23" t="s">
        <v>168</v>
      </c>
      <c r="B104" s="40" t="s">
        <v>169</v>
      </c>
      <c r="C104" s="93">
        <v>0</v>
      </c>
      <c r="E104" s="51"/>
      <c r="F104" s="49"/>
      <c r="G104" s="49"/>
      <c r="H104" s="21"/>
      <c r="L104" s="21"/>
      <c r="M104" s="21"/>
    </row>
    <row r="105" spans="1:13" x14ac:dyDescent="0.35">
      <c r="A105" s="23" t="s">
        <v>170</v>
      </c>
      <c r="B105" s="40" t="s">
        <v>171</v>
      </c>
      <c r="C105" s="93">
        <v>0</v>
      </c>
      <c r="E105" s="51"/>
      <c r="F105" s="49" t="str">
        <f>IF($C$107=0,"",IF(C105="[for completion]","",C105/$C$107))</f>
        <v/>
      </c>
      <c r="G105" s="49"/>
      <c r="H105" s="21"/>
      <c r="L105" s="21"/>
      <c r="M105" s="21"/>
    </row>
    <row r="106" spans="1:13" x14ac:dyDescent="0.35">
      <c r="A106" s="23" t="s">
        <v>172</v>
      </c>
      <c r="B106" s="40" t="s">
        <v>68</v>
      </c>
      <c r="C106" s="93">
        <v>0</v>
      </c>
      <c r="E106" s="51"/>
      <c r="F106" s="49" t="str">
        <f>IF($C$107=0,"",IF(C106="[for completion]","",C106/$C$107))</f>
        <v/>
      </c>
      <c r="G106" s="49"/>
      <c r="H106" s="21"/>
      <c r="L106" s="21"/>
      <c r="M106" s="21"/>
    </row>
    <row r="107" spans="1:13" x14ac:dyDescent="0.35">
      <c r="A107" s="23" t="s">
        <v>10</v>
      </c>
      <c r="B107" s="55" t="s">
        <v>70</v>
      </c>
      <c r="C107" s="93">
        <f>SUM(C102:C106)</f>
        <v>0</v>
      </c>
      <c r="E107" s="51"/>
      <c r="F107" s="51">
        <f>SUM(F102:F106)</f>
        <v>0</v>
      </c>
      <c r="G107" s="49"/>
      <c r="H107" s="21"/>
      <c r="L107" s="21"/>
      <c r="M107" s="21"/>
    </row>
    <row r="108" spans="1:13" ht="15" customHeight="1" x14ac:dyDescent="0.35">
      <c r="A108" s="42"/>
      <c r="B108" s="43" t="s">
        <v>173</v>
      </c>
      <c r="C108" s="42" t="s">
        <v>48</v>
      </c>
      <c r="D108" s="42"/>
      <c r="E108" s="44"/>
      <c r="F108" s="45" t="s">
        <v>165</v>
      </c>
      <c r="G108" s="45"/>
      <c r="H108" s="21"/>
      <c r="L108" s="21"/>
      <c r="M108" s="21"/>
    </row>
    <row r="109" spans="1:13" x14ac:dyDescent="0.35">
      <c r="A109" s="23" t="s">
        <v>174</v>
      </c>
      <c r="B109" s="40" t="s">
        <v>175</v>
      </c>
      <c r="C109" s="93">
        <v>0</v>
      </c>
      <c r="E109" s="48"/>
      <c r="F109" s="49" t="str">
        <f t="shared" ref="F109:F122" si="7">IF($C$124=0,"",IF(C109="[for completion]","",C109/$C$124))</f>
        <v/>
      </c>
      <c r="G109" s="49"/>
      <c r="H109" s="21"/>
      <c r="L109" s="21"/>
      <c r="M109" s="21"/>
    </row>
    <row r="110" spans="1:13" x14ac:dyDescent="0.35">
      <c r="A110" s="23" t="s">
        <v>176</v>
      </c>
      <c r="B110" s="40" t="s">
        <v>177</v>
      </c>
      <c r="C110" s="93">
        <v>0</v>
      </c>
      <c r="E110" s="51"/>
      <c r="F110" s="49" t="str">
        <f t="shared" si="7"/>
        <v/>
      </c>
      <c r="G110" s="51"/>
      <c r="H110" s="21"/>
      <c r="L110" s="21"/>
      <c r="M110" s="21"/>
    </row>
    <row r="111" spans="1:13" x14ac:dyDescent="0.35">
      <c r="A111" s="23" t="s">
        <v>178</v>
      </c>
      <c r="B111" s="40" t="s">
        <v>179</v>
      </c>
      <c r="C111" s="93">
        <v>0</v>
      </c>
      <c r="E111" s="51"/>
      <c r="F111" s="49" t="str">
        <f t="shared" si="7"/>
        <v/>
      </c>
      <c r="G111" s="51"/>
      <c r="H111" s="21"/>
      <c r="L111" s="21"/>
      <c r="M111" s="21"/>
    </row>
    <row r="112" spans="1:13" x14ac:dyDescent="0.35">
      <c r="A112" s="23" t="s">
        <v>180</v>
      </c>
      <c r="B112" s="40" t="s">
        <v>181</v>
      </c>
      <c r="C112" s="93">
        <v>0</v>
      </c>
      <c r="E112" s="51"/>
      <c r="F112" s="49" t="str">
        <f t="shared" si="7"/>
        <v/>
      </c>
      <c r="G112" s="51"/>
      <c r="H112" s="21"/>
      <c r="L112" s="21"/>
      <c r="M112" s="21"/>
    </row>
    <row r="113" spans="1:13" x14ac:dyDescent="0.35">
      <c r="A113" s="23" t="s">
        <v>182</v>
      </c>
      <c r="B113" s="40" t="s">
        <v>183</v>
      </c>
      <c r="C113" s="93">
        <v>0</v>
      </c>
      <c r="E113" s="51"/>
      <c r="F113" s="49" t="str">
        <f t="shared" si="7"/>
        <v/>
      </c>
      <c r="G113" s="51"/>
      <c r="H113" s="21"/>
      <c r="L113" s="21"/>
      <c r="M113" s="21"/>
    </row>
    <row r="114" spans="1:13" x14ac:dyDescent="0.35">
      <c r="A114" s="23" t="s">
        <v>184</v>
      </c>
      <c r="B114" s="40" t="s">
        <v>185</v>
      </c>
      <c r="C114" s="93">
        <v>0</v>
      </c>
      <c r="E114" s="51"/>
      <c r="F114" s="49" t="str">
        <f t="shared" si="7"/>
        <v/>
      </c>
      <c r="G114" s="51"/>
      <c r="H114" s="21"/>
      <c r="L114" s="21"/>
      <c r="M114" s="21"/>
    </row>
    <row r="115" spans="1:13" x14ac:dyDescent="0.35">
      <c r="A115" s="23" t="s">
        <v>186</v>
      </c>
      <c r="B115" s="40" t="s">
        <v>187</v>
      </c>
      <c r="C115" s="93">
        <v>0</v>
      </c>
      <c r="E115" s="51"/>
      <c r="F115" s="49" t="str">
        <f t="shared" si="7"/>
        <v/>
      </c>
      <c r="G115" s="51"/>
      <c r="H115" s="21"/>
      <c r="L115" s="21"/>
      <c r="M115" s="21"/>
    </row>
    <row r="116" spans="1:13" x14ac:dyDescent="0.35">
      <c r="A116" s="23" t="s">
        <v>188</v>
      </c>
      <c r="B116" s="40" t="s">
        <v>12</v>
      </c>
      <c r="C116" s="93">
        <v>0</v>
      </c>
      <c r="E116" s="51"/>
      <c r="F116" s="49" t="str">
        <f t="shared" si="7"/>
        <v/>
      </c>
      <c r="G116" s="51"/>
      <c r="H116" s="21"/>
      <c r="L116" s="21"/>
      <c r="M116" s="21"/>
    </row>
    <row r="117" spans="1:13" x14ac:dyDescent="0.35">
      <c r="A117" s="23" t="s">
        <v>189</v>
      </c>
      <c r="B117" s="40" t="s">
        <v>190</v>
      </c>
      <c r="C117" s="93">
        <v>0</v>
      </c>
      <c r="E117" s="51"/>
      <c r="F117" s="49" t="str">
        <f t="shared" si="7"/>
        <v/>
      </c>
      <c r="G117" s="51"/>
      <c r="H117" s="21"/>
      <c r="L117" s="21"/>
      <c r="M117" s="21"/>
    </row>
    <row r="118" spans="1:13" x14ac:dyDescent="0.35">
      <c r="A118" s="23" t="s">
        <v>191</v>
      </c>
      <c r="B118" s="40" t="s">
        <v>192</v>
      </c>
      <c r="C118" s="93">
        <v>0</v>
      </c>
      <c r="E118" s="51"/>
      <c r="F118" s="49" t="str">
        <f t="shared" si="7"/>
        <v/>
      </c>
      <c r="G118" s="51"/>
      <c r="H118" s="21"/>
      <c r="L118" s="21"/>
      <c r="M118" s="21"/>
    </row>
    <row r="119" spans="1:13" x14ac:dyDescent="0.35">
      <c r="A119" s="23" t="s">
        <v>193</v>
      </c>
      <c r="B119" s="40" t="s">
        <v>194</v>
      </c>
      <c r="C119" s="93">
        <v>0</v>
      </c>
      <c r="E119" s="51"/>
      <c r="F119" s="49" t="str">
        <f t="shared" si="7"/>
        <v/>
      </c>
      <c r="G119" s="51"/>
      <c r="H119" s="21"/>
      <c r="L119" s="21"/>
      <c r="M119" s="21"/>
    </row>
    <row r="120" spans="1:13" x14ac:dyDescent="0.35">
      <c r="A120" s="23" t="s">
        <v>195</v>
      </c>
      <c r="B120" s="40" t="s">
        <v>196</v>
      </c>
      <c r="C120" s="93">
        <v>0</v>
      </c>
      <c r="E120" s="51"/>
      <c r="F120" s="49" t="str">
        <f t="shared" si="7"/>
        <v/>
      </c>
      <c r="G120" s="51"/>
      <c r="H120" s="21"/>
      <c r="L120" s="21"/>
      <c r="M120" s="21"/>
    </row>
    <row r="121" spans="1:13" x14ac:dyDescent="0.35">
      <c r="A121" s="23" t="s">
        <v>197</v>
      </c>
      <c r="B121" s="40" t="s">
        <v>198</v>
      </c>
      <c r="C121" s="93">
        <v>0</v>
      </c>
      <c r="E121" s="51"/>
      <c r="F121" s="49" t="str">
        <f t="shared" si="7"/>
        <v/>
      </c>
      <c r="G121" s="51"/>
      <c r="H121" s="21"/>
      <c r="L121" s="21"/>
      <c r="M121" s="21"/>
    </row>
    <row r="122" spans="1:13" x14ac:dyDescent="0.35">
      <c r="A122" s="23" t="s">
        <v>199</v>
      </c>
      <c r="B122" s="40" t="s">
        <v>68</v>
      </c>
      <c r="C122" s="93">
        <v>0</v>
      </c>
      <c r="E122" s="51"/>
      <c r="F122" s="49" t="str">
        <f t="shared" si="7"/>
        <v/>
      </c>
      <c r="G122" s="51"/>
      <c r="H122" s="21"/>
      <c r="L122" s="21"/>
      <c r="M122" s="21"/>
    </row>
    <row r="123" spans="1:13" x14ac:dyDescent="0.35">
      <c r="A123" s="23" t="s">
        <v>200</v>
      </c>
      <c r="B123" s="50" t="s">
        <v>201</v>
      </c>
      <c r="C123" s="93">
        <v>0</v>
      </c>
      <c r="E123" s="51"/>
      <c r="F123" s="49"/>
      <c r="G123" s="51"/>
      <c r="H123" s="21"/>
      <c r="L123" s="21"/>
      <c r="M123" s="21"/>
    </row>
    <row r="124" spans="1:13" x14ac:dyDescent="0.35">
      <c r="A124" s="23" t="s">
        <v>202</v>
      </c>
      <c r="B124" s="55" t="s">
        <v>70</v>
      </c>
      <c r="C124" s="93">
        <f>SUM(C109:C122)</f>
        <v>0</v>
      </c>
      <c r="D124" s="40"/>
      <c r="E124" s="51"/>
      <c r="F124" s="51">
        <f>SUM(F109:F122)</f>
        <v>0</v>
      </c>
      <c r="G124" s="51"/>
      <c r="H124" s="21"/>
      <c r="L124" s="21"/>
      <c r="M124" s="21"/>
    </row>
    <row r="125" spans="1:13" ht="15" customHeight="1" x14ac:dyDescent="0.35">
      <c r="A125" s="42"/>
      <c r="B125" s="43" t="s">
        <v>203</v>
      </c>
      <c r="C125" s="42" t="s">
        <v>48</v>
      </c>
      <c r="D125" s="42"/>
      <c r="E125" s="44"/>
      <c r="F125" s="45" t="s">
        <v>58</v>
      </c>
      <c r="G125" s="45" t="s">
        <v>157</v>
      </c>
      <c r="H125" s="21"/>
      <c r="L125" s="21"/>
      <c r="M125" s="21"/>
    </row>
    <row r="126" spans="1:13" x14ac:dyDescent="0.35">
      <c r="A126" s="23" t="s">
        <v>204</v>
      </c>
      <c r="B126" s="19" t="s">
        <v>205</v>
      </c>
      <c r="C126" s="23">
        <v>0</v>
      </c>
      <c r="E126" s="58"/>
      <c r="F126" s="49" t="str">
        <f>IF($C$129=0,"",IF(C126="[for completion]","",C126/$C$129))</f>
        <v/>
      </c>
      <c r="G126" s="49" t="str">
        <f>IF($C$129=0,"",IF(C126="[for completion]","",C126/$C$129))</f>
        <v/>
      </c>
      <c r="H126" s="21"/>
      <c r="L126" s="21"/>
      <c r="M126" s="21"/>
    </row>
    <row r="127" spans="1:13" x14ac:dyDescent="0.35">
      <c r="A127" s="23" t="s">
        <v>206</v>
      </c>
      <c r="B127" s="19" t="s">
        <v>207</v>
      </c>
      <c r="C127" s="23">
        <v>0</v>
      </c>
      <c r="E127" s="58"/>
      <c r="F127" s="49" t="str">
        <f>IF($C$129=0,"",IF(C127="[for completion]","",C127/$C$129))</f>
        <v/>
      </c>
      <c r="G127" s="49" t="str">
        <f>IF($C$129=0,"",IF(C127="[for completion]","",C127/$C$129))</f>
        <v/>
      </c>
      <c r="H127" s="21"/>
      <c r="L127" s="21"/>
      <c r="M127" s="21"/>
    </row>
    <row r="128" spans="1:13" x14ac:dyDescent="0.35">
      <c r="A128" s="23" t="s">
        <v>208</v>
      </c>
      <c r="B128" s="19" t="s">
        <v>68</v>
      </c>
      <c r="C128" s="23">
        <v>0</v>
      </c>
      <c r="E128" s="58"/>
      <c r="F128" s="49" t="str">
        <f>IF($C$129=0,"",IF(C128="[for completion]","",C128/$C$129))</f>
        <v/>
      </c>
      <c r="G128" s="49" t="str">
        <f>IF($C$129=0,"",IF(C128="[for completion]","",C128/$C$129))</f>
        <v/>
      </c>
      <c r="H128" s="21"/>
      <c r="L128" s="21"/>
      <c r="M128" s="21"/>
    </row>
    <row r="129" spans="1:14" x14ac:dyDescent="0.35">
      <c r="A129" s="23" t="s">
        <v>209</v>
      </c>
      <c r="B129" s="55" t="s">
        <v>70</v>
      </c>
      <c r="C129" s="23">
        <f>SUM(C126:C128)</f>
        <v>0</v>
      </c>
      <c r="E129" s="58"/>
      <c r="F129" s="57">
        <f>SUM(F126:F128)</f>
        <v>0</v>
      </c>
      <c r="G129" s="57">
        <f>SUM(G126:G128)</f>
        <v>0</v>
      </c>
      <c r="H129" s="21"/>
      <c r="L129" s="21"/>
      <c r="M129" s="21"/>
    </row>
    <row r="130" spans="1:14" ht="15" customHeight="1" x14ac:dyDescent="0.35">
      <c r="A130" s="42"/>
      <c r="B130" s="43" t="s">
        <v>210</v>
      </c>
      <c r="C130" s="42"/>
      <c r="D130" s="42"/>
      <c r="E130" s="44"/>
      <c r="F130" s="45"/>
      <c r="G130" s="45"/>
      <c r="H130" s="21"/>
      <c r="L130" s="21"/>
      <c r="M130" s="21"/>
    </row>
    <row r="131" spans="1:14" ht="29" x14ac:dyDescent="0.35">
      <c r="A131" s="23" t="s">
        <v>211</v>
      </c>
      <c r="B131" s="40" t="s">
        <v>212</v>
      </c>
      <c r="C131" s="23" t="str">
        <f>+C21</f>
        <v>https://www.coveredbondlabel.com/issuer/99/</v>
      </c>
      <c r="H131" s="21"/>
      <c r="L131" s="21"/>
      <c r="M131" s="21"/>
    </row>
    <row r="132" spans="1:14" ht="15" customHeight="1" x14ac:dyDescent="0.35">
      <c r="A132" s="42"/>
      <c r="B132" s="43" t="s">
        <v>213</v>
      </c>
      <c r="C132" s="42"/>
      <c r="D132" s="42"/>
      <c r="E132" s="44"/>
      <c r="F132" s="45"/>
      <c r="G132" s="45"/>
      <c r="H132" s="21"/>
      <c r="L132" s="21"/>
      <c r="M132" s="21"/>
    </row>
    <row r="133" spans="1:14" x14ac:dyDescent="0.35">
      <c r="A133" s="23" t="s">
        <v>11</v>
      </c>
      <c r="B133" s="23" t="s">
        <v>724</v>
      </c>
      <c r="C133" s="47" t="s">
        <v>777</v>
      </c>
      <c r="E133" s="40"/>
      <c r="H133" s="21"/>
      <c r="L133" s="21"/>
      <c r="M133" s="21"/>
    </row>
    <row r="134" spans="1:14" x14ac:dyDescent="0.35">
      <c r="A134" s="23" t="s">
        <v>214</v>
      </c>
      <c r="B134" s="1" t="s">
        <v>215</v>
      </c>
      <c r="C134" s="47" t="s">
        <v>777</v>
      </c>
      <c r="E134" s="40"/>
      <c r="H134" s="21"/>
      <c r="L134" s="21"/>
      <c r="M134" s="21"/>
    </row>
    <row r="135" spans="1:14" x14ac:dyDescent="0.35">
      <c r="A135" s="23" t="s">
        <v>216</v>
      </c>
      <c r="B135" s="1" t="s">
        <v>217</v>
      </c>
      <c r="C135" s="47" t="s">
        <v>777</v>
      </c>
      <c r="E135" s="40"/>
      <c r="H135" s="21"/>
      <c r="L135" s="21"/>
      <c r="M135" s="21"/>
    </row>
    <row r="136" spans="1:14" ht="37" x14ac:dyDescent="0.35">
      <c r="A136" s="34"/>
      <c r="B136" s="34" t="s">
        <v>218</v>
      </c>
      <c r="C136" s="34" t="s">
        <v>1</v>
      </c>
      <c r="D136" s="34" t="s">
        <v>1</v>
      </c>
      <c r="E136" s="34"/>
      <c r="F136" s="35"/>
      <c r="G136" s="36"/>
      <c r="H136" s="21"/>
      <c r="I136" s="27"/>
      <c r="J136" s="27"/>
      <c r="K136" s="27"/>
      <c r="L136" s="27"/>
      <c r="M136" s="29"/>
    </row>
    <row r="137" spans="1:14" ht="18.5" x14ac:dyDescent="0.35">
      <c r="A137" s="60" t="s">
        <v>219</v>
      </c>
      <c r="B137" s="61"/>
      <c r="C137" s="61"/>
      <c r="D137" s="61"/>
      <c r="E137" s="61"/>
      <c r="F137" s="62"/>
      <c r="G137" s="61"/>
      <c r="H137" s="21"/>
      <c r="I137" s="27"/>
      <c r="J137" s="27"/>
      <c r="K137" s="27"/>
      <c r="L137" s="27"/>
      <c r="M137" s="29"/>
    </row>
    <row r="138" spans="1:14" ht="18.5" x14ac:dyDescent="0.35">
      <c r="A138" s="60" t="s">
        <v>220</v>
      </c>
      <c r="B138" s="61"/>
      <c r="C138" s="61"/>
      <c r="D138" s="61"/>
      <c r="E138" s="61"/>
      <c r="F138" s="62"/>
      <c r="G138" s="61"/>
      <c r="H138" s="21"/>
      <c r="I138" s="27"/>
      <c r="J138" s="27"/>
      <c r="K138" s="27"/>
      <c r="L138" s="27"/>
      <c r="M138" s="29"/>
    </row>
    <row r="139" spans="1:14" x14ac:dyDescent="0.35">
      <c r="A139" s="23" t="s">
        <v>221</v>
      </c>
      <c r="B139" s="38" t="s">
        <v>222</v>
      </c>
      <c r="C139" s="63">
        <f>ROW(B24)</f>
        <v>24</v>
      </c>
      <c r="D139" s="57"/>
      <c r="E139" s="57"/>
      <c r="F139" s="57"/>
      <c r="G139" s="57"/>
      <c r="H139" s="21"/>
      <c r="I139" s="38"/>
      <c r="J139" s="63"/>
      <c r="L139" s="57"/>
      <c r="M139" s="57"/>
      <c r="N139" s="57"/>
    </row>
    <row r="140" spans="1:14" x14ac:dyDescent="0.35">
      <c r="A140" s="23" t="s">
        <v>223</v>
      </c>
      <c r="B140" s="38" t="s">
        <v>224</v>
      </c>
      <c r="C140" s="63">
        <f>ROW(B25)</f>
        <v>25</v>
      </c>
      <c r="E140" s="57"/>
      <c r="F140" s="57"/>
      <c r="H140" s="21"/>
      <c r="I140" s="38"/>
      <c r="J140" s="63"/>
      <c r="L140" s="57"/>
      <c r="M140" s="57"/>
    </row>
    <row r="141" spans="1:14" x14ac:dyDescent="0.35">
      <c r="A141" s="23" t="s">
        <v>225</v>
      </c>
      <c r="B141" s="38" t="s">
        <v>226</v>
      </c>
      <c r="C141" s="63" t="str">
        <f>ROW('B1. HTT Mortgage Assets'!B20)&amp; " for Mortgage Assets"</f>
        <v>20 for Mortgage Assets</v>
      </c>
      <c r="D141" s="63" t="e">
        <f>ROW(#REF!)&amp; " for Public Sector Assets"</f>
        <v>#REF!</v>
      </c>
      <c r="E141" s="64"/>
      <c r="F141" s="57"/>
      <c r="G141" s="64"/>
      <c r="H141" s="21"/>
      <c r="I141" s="38"/>
      <c r="J141" s="63"/>
      <c r="K141" s="63"/>
      <c r="L141" s="64"/>
      <c r="M141" s="57"/>
      <c r="N141" s="64"/>
    </row>
    <row r="142" spans="1:14" x14ac:dyDescent="0.35">
      <c r="A142" s="23" t="s">
        <v>227</v>
      </c>
      <c r="B142" s="38" t="s">
        <v>228</v>
      </c>
      <c r="C142" s="63">
        <f>ROW(B29)</f>
        <v>29</v>
      </c>
      <c r="H142" s="21"/>
      <c r="I142" s="38"/>
      <c r="J142" s="63"/>
    </row>
    <row r="143" spans="1:14" x14ac:dyDescent="0.35">
      <c r="A143" s="23" t="s">
        <v>229</v>
      </c>
      <c r="B143" s="38" t="s">
        <v>230</v>
      </c>
      <c r="C143" s="65" t="str">
        <f>ROW('B1. HTT Mortgage Assets'!B102)&amp;" for Residential Mortgage Assets"</f>
        <v>102 for Residential Mortgage Assets</v>
      </c>
      <c r="D143" s="63" t="str">
        <f>ROW('B1. HTT Mortgage Assets'!B150 )&amp; " for Commercial Mortgage Assets"</f>
        <v>150 for Commercial Mortgage Assets</v>
      </c>
      <c r="E143" s="64"/>
      <c r="F143" s="63" t="e">
        <f>ROW(#REF!)&amp; " for Public Sector Assets"</f>
        <v>#REF!</v>
      </c>
      <c r="G143" s="64"/>
      <c r="H143" s="21"/>
      <c r="I143" s="38"/>
      <c r="J143"/>
      <c r="K143" s="63"/>
      <c r="L143" s="64"/>
      <c r="N143" s="64"/>
    </row>
    <row r="144" spans="1:14" x14ac:dyDescent="0.35">
      <c r="A144" s="23" t="s">
        <v>231</v>
      </c>
      <c r="B144" s="38" t="s">
        <v>232</v>
      </c>
      <c r="C144" s="63" t="str">
        <f>ROW('B1. HTT Mortgage Assets'!B86)&amp;" for Mortgage Assets"</f>
        <v>86 for Mortgage Assets</v>
      </c>
      <c r="D144" s="63">
        <f>ROW(B130)</f>
        <v>130</v>
      </c>
      <c r="F144" s="63" t="e">
        <f>ROW(#REF!)&amp;" for Public Sector Assets"</f>
        <v>#REF!</v>
      </c>
      <c r="H144" s="21"/>
      <c r="I144" s="38"/>
      <c r="M144" s="64"/>
    </row>
    <row r="145" spans="1:13" x14ac:dyDescent="0.35">
      <c r="A145" s="23" t="s">
        <v>233</v>
      </c>
      <c r="B145" s="38" t="s">
        <v>234</v>
      </c>
      <c r="C145" s="63">
        <f>ROW(B62)</f>
        <v>62</v>
      </c>
      <c r="F145" s="64"/>
      <c r="H145" s="21"/>
      <c r="I145" s="38"/>
      <c r="J145" s="63"/>
      <c r="M145" s="64"/>
    </row>
    <row r="146" spans="1:13" x14ac:dyDescent="0.35">
      <c r="A146" s="23" t="s">
        <v>235</v>
      </c>
      <c r="B146" s="38" t="s">
        <v>236</v>
      </c>
      <c r="C146" s="63">
        <f>ROW(B96)</f>
        <v>96</v>
      </c>
      <c r="E146" s="64"/>
      <c r="F146" s="64"/>
      <c r="H146" s="21"/>
      <c r="I146" s="38"/>
      <c r="J146" s="63"/>
      <c r="L146" s="64"/>
      <c r="M146" s="64"/>
    </row>
    <row r="147" spans="1:13" x14ac:dyDescent="0.35">
      <c r="A147" s="23" t="s">
        <v>237</v>
      </c>
      <c r="B147" s="38" t="s">
        <v>238</v>
      </c>
      <c r="C147" s="63">
        <f>ROW(B79)</f>
        <v>79</v>
      </c>
      <c r="E147" s="64"/>
      <c r="F147" s="64"/>
      <c r="H147" s="21"/>
      <c r="I147" s="38"/>
      <c r="J147" s="63"/>
      <c r="L147" s="64"/>
      <c r="M147" s="64"/>
    </row>
    <row r="148" spans="1:13" ht="29" x14ac:dyDescent="0.35">
      <c r="A148" s="23" t="s">
        <v>239</v>
      </c>
      <c r="B148" s="23" t="s">
        <v>240</v>
      </c>
      <c r="C148" s="63" t="str">
        <f>ROW('C. HTT Harmonised Glossary'!B17)&amp;" for Harmonised Glossary"</f>
        <v>17 for Harmonised Glossary</v>
      </c>
      <c r="E148" s="64"/>
      <c r="H148" s="21"/>
      <c r="J148" s="63"/>
      <c r="L148" s="64"/>
    </row>
    <row r="149" spans="1:13" x14ac:dyDescent="0.35">
      <c r="A149" s="23" t="s">
        <v>241</v>
      </c>
      <c r="B149" s="38" t="s">
        <v>242</v>
      </c>
      <c r="C149" s="63">
        <f>ROW(B36)</f>
        <v>36</v>
      </c>
      <c r="E149" s="64"/>
      <c r="H149" s="21"/>
      <c r="I149" s="38"/>
      <c r="J149" s="63"/>
      <c r="L149" s="64"/>
    </row>
    <row r="150" spans="1:13" x14ac:dyDescent="0.35">
      <c r="A150" s="23" t="s">
        <v>243</v>
      </c>
      <c r="B150" s="38" t="s">
        <v>244</v>
      </c>
      <c r="C150" s="63">
        <f>ROW(B49)</f>
        <v>49</v>
      </c>
      <c r="E150" s="64"/>
      <c r="H150" s="21"/>
      <c r="I150" s="38"/>
      <c r="J150" s="63"/>
      <c r="L150" s="64"/>
    </row>
    <row r="151" spans="1:13" x14ac:dyDescent="0.35">
      <c r="A151" s="23" t="s">
        <v>245</v>
      </c>
      <c r="B151" s="38" t="s">
        <v>246</v>
      </c>
      <c r="C151" s="63" t="str">
        <f>ROW('B1. HTT Mortgage Assets'!B100)&amp; " for Mortgage Assets"</f>
        <v>100 for Mortgage Assets</v>
      </c>
      <c r="D151" s="63" t="e">
        <f>ROW(#REF!)&amp; " for Public Sector Assets"</f>
        <v>#REF!</v>
      </c>
      <c r="E151" s="64"/>
      <c r="H151" s="21"/>
      <c r="I151" s="38"/>
      <c r="J151" s="63"/>
      <c r="K151" s="63"/>
      <c r="L151" s="64"/>
    </row>
    <row r="152" spans="1:13" ht="37" x14ac:dyDescent="0.35">
      <c r="A152" s="35"/>
      <c r="B152" s="34" t="s">
        <v>30</v>
      </c>
      <c r="C152" s="35"/>
      <c r="D152" s="35"/>
      <c r="E152" s="35"/>
      <c r="F152" s="35"/>
      <c r="G152" s="36"/>
      <c r="H152" s="21"/>
      <c r="I152" s="27"/>
      <c r="J152" s="29"/>
      <c r="K152" s="29"/>
      <c r="L152" s="29"/>
      <c r="M152" s="29"/>
    </row>
    <row r="153" spans="1:13" x14ac:dyDescent="0.35">
      <c r="A153" s="23" t="s">
        <v>5</v>
      </c>
      <c r="B153" s="46" t="s">
        <v>247</v>
      </c>
      <c r="C153" s="23">
        <v>99</v>
      </c>
      <c r="H153" s="21"/>
      <c r="I153" s="46"/>
      <c r="J153" s="63"/>
    </row>
    <row r="154" spans="1:13" ht="18.5" x14ac:dyDescent="0.35">
      <c r="A154" s="35"/>
      <c r="B154" s="34" t="s">
        <v>31</v>
      </c>
      <c r="C154" s="35"/>
      <c r="D154" s="35"/>
      <c r="E154" s="35"/>
      <c r="F154" s="35"/>
      <c r="G154" s="36"/>
      <c r="H154" s="21"/>
      <c r="I154" s="27"/>
      <c r="J154" s="29"/>
      <c r="K154" s="29"/>
      <c r="L154" s="29"/>
      <c r="M154" s="29"/>
    </row>
    <row r="155" spans="1:13" ht="15" customHeight="1" outlineLevel="1" x14ac:dyDescent="0.35">
      <c r="A155" s="42"/>
      <c r="B155" s="43" t="s">
        <v>248</v>
      </c>
      <c r="C155" s="42"/>
      <c r="D155" s="42"/>
      <c r="E155" s="44"/>
      <c r="F155" s="45"/>
      <c r="G155" s="45"/>
      <c r="H155" s="21"/>
      <c r="L155" s="21"/>
      <c r="M155" s="21"/>
    </row>
  </sheetData>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140" location="'A. HTT General'!A39" display="'A. HTT General'!A39" xr:uid="{00000000-0004-0000-0100-000005000000}"/>
    <hyperlink ref="C141" location="'B1. HTT Mortgage Assets'!B43" display="'B1. HTT Mortgage Assets'!B43" xr:uid="{00000000-0004-0000-0100-000006000000}"/>
    <hyperlink ref="D141" location="'B2. HTT Public Sector Assets'!B48" display="'B2. HTT Public Sector Assets'!B48" xr:uid="{00000000-0004-0000-0100-000007000000}"/>
    <hyperlink ref="C142" location="'A. HTT General'!A52" display="'A. HTT General'!A52" xr:uid="{00000000-0004-0000-0100-000008000000}"/>
    <hyperlink ref="C146" location="'A. HTT General'!B163" display="'A. HTT General'!B163" xr:uid="{00000000-0004-0000-0100-000009000000}"/>
    <hyperlink ref="C147" location="'A. HTT General'!B137" display="'A. HTT General'!B137" xr:uid="{00000000-0004-0000-0100-00000A000000}"/>
    <hyperlink ref="C148" location="'C. HTT Harmonised Glossary'!B17" display="'C. HTT Harmonised Glossary'!B17" xr:uid="{00000000-0004-0000-0100-00000B000000}"/>
    <hyperlink ref="C149" location="'A. HTT General'!B65" display="'A. HTT General'!B65" xr:uid="{00000000-0004-0000-0100-00000C000000}"/>
    <hyperlink ref="C150" location="'A. HTT General'!B88" display="'A. HTT General'!B88" xr:uid="{00000000-0004-0000-0100-00000D000000}"/>
    <hyperlink ref="C151" location="'B1. HTT Mortgage Assets'!B160" display="'B1. HTT Mortgage Assets'!B160" xr:uid="{00000000-0004-0000-0100-00000E000000}"/>
    <hyperlink ref="D151" location="'B2. HTT Public Sector Assets'!B166" display="'B2. HTT Public Sector Assets'!B166" xr:uid="{00000000-0004-0000-0100-00000F000000}"/>
    <hyperlink ref="B19" r:id="rId1" display="UCITS Compliance" xr:uid="{00000000-0004-0000-0100-000010000000}"/>
    <hyperlink ref="B20" r:id="rId2" display="CRR Compliance" xr:uid="{00000000-0004-0000-0100-000011000000}"/>
    <hyperlink ref="B21" r:id="rId3" xr:uid="{00000000-0004-0000-0100-000012000000}"/>
    <hyperlink ref="B10" location="'A. HTT General'!B311" display="5. References to Capital Requirements Regulation (CRR) 129(1)" xr:uid="{00000000-0004-0000-0100-000013000000}"/>
    <hyperlink ref="F143" location="'A. HTT General'!B18" display="'A. HTT General'!B18" xr:uid="{00000000-0004-0000-0100-000014000000}"/>
    <hyperlink ref="D143" location="'B1. HTT Mortgage Assets'!B267" display="'B1. HTT Mortgage Assets'!B267" xr:uid="{00000000-0004-0000-0100-000015000000}"/>
    <hyperlink ref="C143" location="'B1. HTT Mortgage Assets'!B166" display="'B1. HTT Mortgage Assets'!B166" xr:uid="{00000000-0004-0000-0100-000016000000}"/>
    <hyperlink ref="F144" location="'B2. HTT Public Sector Assets'!B129" display="'B2. HTT Public Sector Assets'!B129" xr:uid="{00000000-0004-0000-0100-000017000000}"/>
    <hyperlink ref="C144" location="'B1. HTT Mortgage Assets'!B130" display="'B1. HTT Mortgage Assets'!B130" xr:uid="{00000000-0004-0000-0100-000018000000}"/>
    <hyperlink ref="C139" location="'A. HTT General'!A38" display="'A. HTT General'!A38" xr:uid="{00000000-0004-0000-0100-000019000000}"/>
    <hyperlink ref="D144" location="'A. HTT General'!B228" display="'A. HTT General'!B228" xr:uid="{00000000-0004-0000-0100-00001A000000}"/>
    <hyperlink ref="C145" location="'A. HTT General'!B111" display="'A. HTT General'!B111" xr:uid="{00000000-0004-0000-0100-00001B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198"/>
  <sheetViews>
    <sheetView topLeftCell="B184" zoomScale="80" zoomScaleNormal="80" workbookViewId="0">
      <selection activeCell="D200" sqref="D200"/>
    </sheetView>
  </sheetViews>
  <sheetFormatPr defaultColWidth="8.81640625" defaultRowHeight="14.5" x14ac:dyDescent="0.35"/>
  <cols>
    <col min="1" max="1" width="13.81640625" style="23" customWidth="1"/>
    <col min="2" max="2" width="60.81640625" style="23" customWidth="1"/>
    <col min="3" max="3" width="41" style="23" customWidth="1"/>
    <col min="4" max="4" width="40.81640625" style="23" customWidth="1"/>
    <col min="5" max="5" width="6.7265625" style="23" customWidth="1"/>
    <col min="6" max="6" width="41.54296875" style="23" customWidth="1"/>
    <col min="7" max="7" width="41.54296875" style="21" customWidth="1"/>
    <col min="8" max="16384" width="8.81640625" style="52"/>
  </cols>
  <sheetData>
    <row r="1" spans="1:7" ht="31" x14ac:dyDescent="0.35">
      <c r="A1" s="20" t="s">
        <v>249</v>
      </c>
      <c r="B1" s="20"/>
      <c r="C1" s="21"/>
      <c r="D1" s="21"/>
      <c r="E1" s="21"/>
      <c r="F1" s="54"/>
    </row>
    <row r="2" spans="1:7" ht="15" thickBot="1" x14ac:dyDescent="0.4">
      <c r="A2" s="21"/>
      <c r="B2" s="21"/>
      <c r="C2" s="21"/>
      <c r="D2" s="21"/>
      <c r="E2" s="21"/>
      <c r="F2" s="21"/>
    </row>
    <row r="3" spans="1:7" ht="19" thickBot="1" x14ac:dyDescent="0.4">
      <c r="A3" s="24"/>
      <c r="B3" s="25" t="s">
        <v>22</v>
      </c>
      <c r="C3" s="26" t="s">
        <v>23</v>
      </c>
      <c r="D3" s="24"/>
      <c r="E3" s="24"/>
      <c r="F3" s="21"/>
      <c r="G3" s="24"/>
    </row>
    <row r="4" spans="1:7" ht="15" thickBot="1" x14ac:dyDescent="0.4"/>
    <row r="5" spans="1:7" ht="18.5" x14ac:dyDescent="0.35">
      <c r="A5" s="27"/>
      <c r="B5" s="28" t="s">
        <v>250</v>
      </c>
      <c r="C5" s="27"/>
      <c r="E5" s="29"/>
      <c r="F5" s="29"/>
    </row>
    <row r="6" spans="1:7" x14ac:dyDescent="0.35">
      <c r="B6" s="30" t="s">
        <v>251</v>
      </c>
    </row>
    <row r="7" spans="1:7" x14ac:dyDescent="0.35">
      <c r="B7" s="66" t="s">
        <v>252</v>
      </c>
    </row>
    <row r="8" spans="1:7" ht="15" thickBot="1" x14ac:dyDescent="0.4">
      <c r="B8" s="67" t="s">
        <v>253</v>
      </c>
    </row>
    <row r="9" spans="1:7" x14ac:dyDescent="0.35">
      <c r="B9" s="33"/>
    </row>
    <row r="10" spans="1:7" ht="37" x14ac:dyDescent="0.35">
      <c r="A10" s="34" t="s">
        <v>32</v>
      </c>
      <c r="B10" s="34" t="s">
        <v>251</v>
      </c>
      <c r="C10" s="35"/>
      <c r="D10" s="35"/>
      <c r="E10" s="35"/>
      <c r="F10" s="35"/>
      <c r="G10" s="36"/>
    </row>
    <row r="11" spans="1:7" ht="15" customHeight="1" x14ac:dyDescent="0.35">
      <c r="A11" s="42"/>
      <c r="B11" s="43" t="s">
        <v>254</v>
      </c>
      <c r="C11" s="42" t="s">
        <v>48</v>
      </c>
      <c r="D11" s="42"/>
      <c r="E11" s="42"/>
      <c r="F11" s="45" t="s">
        <v>255</v>
      </c>
      <c r="G11" s="45"/>
    </row>
    <row r="12" spans="1:7" x14ac:dyDescent="0.35">
      <c r="A12" s="23" t="s">
        <v>256</v>
      </c>
      <c r="B12" s="23" t="s">
        <v>257</v>
      </c>
      <c r="C12" s="126">
        <v>21478</v>
      </c>
      <c r="F12" s="49">
        <f>IF($C$15=0,"",IF(C12="[for completion]","",C12/$C$15))</f>
        <v>0.81031963446201349</v>
      </c>
    </row>
    <row r="13" spans="1:7" x14ac:dyDescent="0.35">
      <c r="A13" s="23" t="s">
        <v>258</v>
      </c>
      <c r="B13" s="23" t="s">
        <v>259</v>
      </c>
      <c r="C13" s="126">
        <v>5027.59</v>
      </c>
      <c r="F13" s="49">
        <f>IF($C$15=0,"",IF(C13="[for completion]","",C13/$C$15))</f>
        <v>0.18968036553798651</v>
      </c>
    </row>
    <row r="14" spans="1:7" x14ac:dyDescent="0.35">
      <c r="A14" s="23" t="s">
        <v>260</v>
      </c>
      <c r="B14" s="23" t="s">
        <v>68</v>
      </c>
      <c r="C14" s="93">
        <v>0</v>
      </c>
      <c r="F14" s="49">
        <f>IF($C$15=0,"",IF(C14="[for completion]","",C14/$C$15))</f>
        <v>0</v>
      </c>
    </row>
    <row r="15" spans="1:7" x14ac:dyDescent="0.35">
      <c r="A15" s="23" t="s">
        <v>261</v>
      </c>
      <c r="B15" s="68" t="s">
        <v>70</v>
      </c>
      <c r="C15" s="126">
        <v>26505.59</v>
      </c>
      <c r="F15" s="57">
        <f>SUM(F12:F14)</f>
        <v>1</v>
      </c>
    </row>
    <row r="16" spans="1:7" ht="15" customHeight="1" x14ac:dyDescent="0.35">
      <c r="A16" s="42"/>
      <c r="B16" s="43" t="s">
        <v>262</v>
      </c>
      <c r="C16" s="42" t="s">
        <v>263</v>
      </c>
      <c r="D16" s="42" t="s">
        <v>264</v>
      </c>
      <c r="E16" s="44"/>
      <c r="F16" s="42" t="s">
        <v>265</v>
      </c>
      <c r="G16" s="45"/>
    </row>
    <row r="17" spans="1:7" x14ac:dyDescent="0.35">
      <c r="A17" s="23" t="s">
        <v>266</v>
      </c>
      <c r="B17" s="23" t="s">
        <v>267</v>
      </c>
      <c r="C17" s="93" t="s">
        <v>867</v>
      </c>
      <c r="D17" s="93" t="s">
        <v>868</v>
      </c>
      <c r="E17" s="93"/>
      <c r="F17" s="93">
        <f>+C17+D17</f>
        <v>210967</v>
      </c>
    </row>
    <row r="18" spans="1:7" ht="15" customHeight="1" x14ac:dyDescent="0.35">
      <c r="A18" s="42"/>
      <c r="B18" s="43" t="s">
        <v>268</v>
      </c>
      <c r="C18" s="42" t="s">
        <v>269</v>
      </c>
      <c r="D18" s="42" t="s">
        <v>270</v>
      </c>
      <c r="E18" s="44"/>
      <c r="F18" s="45" t="s">
        <v>255</v>
      </c>
      <c r="G18" s="45"/>
    </row>
    <row r="19" spans="1:7" x14ac:dyDescent="0.35">
      <c r="A19" s="23" t="s">
        <v>271</v>
      </c>
      <c r="B19" s="23" t="s">
        <v>272</v>
      </c>
      <c r="C19" s="74" t="s">
        <v>869</v>
      </c>
      <c r="D19" s="74" t="s">
        <v>870</v>
      </c>
      <c r="E19" s="74"/>
      <c r="F19" s="74" t="s">
        <v>871</v>
      </c>
    </row>
    <row r="20" spans="1:7" ht="15" customHeight="1" x14ac:dyDescent="0.35">
      <c r="A20" s="42"/>
      <c r="B20" s="43" t="s">
        <v>273</v>
      </c>
      <c r="C20" s="42" t="s">
        <v>269</v>
      </c>
      <c r="D20" s="42" t="s">
        <v>270</v>
      </c>
      <c r="E20" s="44"/>
      <c r="F20" s="45" t="s">
        <v>255</v>
      </c>
      <c r="G20" s="45"/>
    </row>
    <row r="21" spans="1:7" x14ac:dyDescent="0.35">
      <c r="A21" s="23" t="s">
        <v>274</v>
      </c>
      <c r="B21" s="69" t="s">
        <v>275</v>
      </c>
      <c r="C21" s="69">
        <f>SUM(C22:C49)</f>
        <v>1</v>
      </c>
      <c r="D21" s="69">
        <f>SUM(D22:D49)</f>
        <v>1</v>
      </c>
      <c r="F21" s="69">
        <f>SUM(F22:F49)</f>
        <v>1</v>
      </c>
      <c r="G21" s="23"/>
    </row>
    <row r="22" spans="1:7" x14ac:dyDescent="0.35">
      <c r="A22" s="23" t="s">
        <v>276</v>
      </c>
      <c r="B22" s="23" t="s">
        <v>277</v>
      </c>
      <c r="C22" s="23">
        <v>0</v>
      </c>
      <c r="D22" s="23">
        <v>0</v>
      </c>
      <c r="F22" s="23">
        <v>0</v>
      </c>
      <c r="G22" s="23"/>
    </row>
    <row r="23" spans="1:7" x14ac:dyDescent="0.35">
      <c r="A23" s="23" t="s">
        <v>278</v>
      </c>
      <c r="B23" s="23" t="s">
        <v>279</v>
      </c>
      <c r="C23" s="23">
        <v>0</v>
      </c>
      <c r="D23" s="23">
        <v>0</v>
      </c>
      <c r="F23" s="23">
        <v>0</v>
      </c>
      <c r="G23" s="23"/>
    </row>
    <row r="24" spans="1:7" x14ac:dyDescent="0.35">
      <c r="A24" s="23" t="s">
        <v>280</v>
      </c>
      <c r="B24" s="23" t="s">
        <v>281</v>
      </c>
      <c r="C24" s="23">
        <v>0</v>
      </c>
      <c r="D24" s="23">
        <v>0</v>
      </c>
      <c r="F24" s="23">
        <v>0</v>
      </c>
      <c r="G24" s="23"/>
    </row>
    <row r="25" spans="1:7" x14ac:dyDescent="0.35">
      <c r="A25" s="23" t="s">
        <v>282</v>
      </c>
      <c r="B25" s="23" t="s">
        <v>283</v>
      </c>
      <c r="C25" s="23">
        <v>0</v>
      </c>
      <c r="D25" s="23">
        <v>0</v>
      </c>
      <c r="F25" s="23">
        <v>0</v>
      </c>
      <c r="G25" s="23"/>
    </row>
    <row r="26" spans="1:7" x14ac:dyDescent="0.35">
      <c r="A26" s="23" t="s">
        <v>284</v>
      </c>
      <c r="B26" s="23" t="s">
        <v>285</v>
      </c>
      <c r="C26" s="23">
        <v>0</v>
      </c>
      <c r="D26" s="23">
        <v>0</v>
      </c>
      <c r="F26" s="23">
        <v>0</v>
      </c>
      <c r="G26" s="23"/>
    </row>
    <row r="27" spans="1:7" x14ac:dyDescent="0.35">
      <c r="A27" s="23" t="s">
        <v>286</v>
      </c>
      <c r="B27" s="23" t="s">
        <v>287</v>
      </c>
      <c r="C27" s="23">
        <v>0</v>
      </c>
      <c r="D27" s="23">
        <v>0</v>
      </c>
      <c r="F27" s="23">
        <v>0</v>
      </c>
      <c r="G27" s="23"/>
    </row>
    <row r="28" spans="1:7" x14ac:dyDescent="0.35">
      <c r="A28" s="23" t="s">
        <v>288</v>
      </c>
      <c r="B28" s="23" t="s">
        <v>289</v>
      </c>
      <c r="C28" s="23">
        <v>0</v>
      </c>
      <c r="D28" s="23">
        <v>0</v>
      </c>
      <c r="F28" s="23">
        <v>0</v>
      </c>
      <c r="G28" s="23"/>
    </row>
    <row r="29" spans="1:7" x14ac:dyDescent="0.35">
      <c r="A29" s="23" t="s">
        <v>290</v>
      </c>
      <c r="B29" s="23" t="s">
        <v>291</v>
      </c>
      <c r="C29" s="23">
        <v>0</v>
      </c>
      <c r="D29" s="23">
        <v>0</v>
      </c>
      <c r="F29" s="23">
        <v>0</v>
      </c>
      <c r="G29" s="23"/>
    </row>
    <row r="30" spans="1:7" x14ac:dyDescent="0.35">
      <c r="A30" s="23" t="s">
        <v>292</v>
      </c>
      <c r="B30" s="23" t="s">
        <v>293</v>
      </c>
      <c r="C30" s="23">
        <v>0</v>
      </c>
      <c r="D30" s="23">
        <v>0</v>
      </c>
      <c r="F30" s="23">
        <v>0</v>
      </c>
      <c r="G30" s="23"/>
    </row>
    <row r="31" spans="1:7" x14ac:dyDescent="0.35">
      <c r="A31" s="23" t="s">
        <v>294</v>
      </c>
      <c r="B31" s="23" t="s">
        <v>295</v>
      </c>
      <c r="C31" s="23">
        <v>0</v>
      </c>
      <c r="D31" s="23">
        <v>0</v>
      </c>
      <c r="F31" s="23">
        <v>0</v>
      </c>
      <c r="G31" s="23"/>
    </row>
    <row r="32" spans="1:7" x14ac:dyDescent="0.35">
      <c r="A32" s="23" t="s">
        <v>296</v>
      </c>
      <c r="B32" s="23" t="s">
        <v>297</v>
      </c>
      <c r="C32" s="23">
        <v>0</v>
      </c>
      <c r="D32" s="23">
        <v>0</v>
      </c>
      <c r="F32" s="23">
        <v>0</v>
      </c>
      <c r="G32" s="23"/>
    </row>
    <row r="33" spans="1:7" x14ac:dyDescent="0.35">
      <c r="A33" s="23" t="s">
        <v>298</v>
      </c>
      <c r="B33" s="23" t="s">
        <v>299</v>
      </c>
      <c r="C33" s="23">
        <v>0</v>
      </c>
      <c r="D33" s="23">
        <v>0</v>
      </c>
      <c r="F33" s="23">
        <v>0</v>
      </c>
      <c r="G33" s="23"/>
    </row>
    <row r="34" spans="1:7" x14ac:dyDescent="0.35">
      <c r="A34" s="23" t="s">
        <v>300</v>
      </c>
      <c r="B34" s="23" t="s">
        <v>301</v>
      </c>
      <c r="C34" s="23">
        <v>0</v>
      </c>
      <c r="D34" s="23">
        <v>0</v>
      </c>
      <c r="F34" s="23">
        <v>0</v>
      </c>
      <c r="G34" s="23"/>
    </row>
    <row r="35" spans="1:7" x14ac:dyDescent="0.35">
      <c r="A35" s="23" t="s">
        <v>302</v>
      </c>
      <c r="B35" s="23" t="s">
        <v>303</v>
      </c>
      <c r="C35" s="23">
        <v>0</v>
      </c>
      <c r="D35" s="23">
        <v>0</v>
      </c>
      <c r="F35" s="23">
        <v>0</v>
      </c>
      <c r="G35" s="23"/>
    </row>
    <row r="36" spans="1:7" x14ac:dyDescent="0.35">
      <c r="A36" s="23" t="s">
        <v>304</v>
      </c>
      <c r="B36" s="23" t="s">
        <v>305</v>
      </c>
      <c r="C36" s="23">
        <v>0</v>
      </c>
      <c r="D36" s="23">
        <v>0</v>
      </c>
      <c r="F36" s="23">
        <v>0</v>
      </c>
      <c r="G36" s="23"/>
    </row>
    <row r="37" spans="1:7" x14ac:dyDescent="0.35">
      <c r="A37" s="23" t="s">
        <v>306</v>
      </c>
      <c r="B37" s="23" t="s">
        <v>3</v>
      </c>
      <c r="C37" s="23">
        <v>0</v>
      </c>
      <c r="D37" s="23">
        <v>0</v>
      </c>
      <c r="F37" s="23">
        <v>0</v>
      </c>
      <c r="G37" s="23"/>
    </row>
    <row r="38" spans="1:7" x14ac:dyDescent="0.35">
      <c r="A38" s="23" t="s">
        <v>307</v>
      </c>
      <c r="B38" s="23" t="s">
        <v>308</v>
      </c>
      <c r="C38" s="23">
        <v>0</v>
      </c>
      <c r="D38" s="23">
        <v>0</v>
      </c>
      <c r="F38" s="23">
        <v>0</v>
      </c>
      <c r="G38" s="23"/>
    </row>
    <row r="39" spans="1:7" x14ac:dyDescent="0.35">
      <c r="A39" s="23" t="s">
        <v>309</v>
      </c>
      <c r="B39" s="23" t="s">
        <v>310</v>
      </c>
      <c r="C39" s="23">
        <v>0</v>
      </c>
      <c r="D39" s="23">
        <v>0</v>
      </c>
      <c r="F39" s="23">
        <v>0</v>
      </c>
      <c r="G39" s="23"/>
    </row>
    <row r="40" spans="1:7" x14ac:dyDescent="0.35">
      <c r="A40" s="23" t="s">
        <v>311</v>
      </c>
      <c r="B40" s="23" t="s">
        <v>312</v>
      </c>
      <c r="C40" s="23">
        <v>0</v>
      </c>
      <c r="D40" s="23">
        <v>0</v>
      </c>
      <c r="F40" s="23">
        <v>0</v>
      </c>
      <c r="G40" s="23"/>
    </row>
    <row r="41" spans="1:7" x14ac:dyDescent="0.35">
      <c r="A41" s="23" t="s">
        <v>313</v>
      </c>
      <c r="B41" s="23" t="s">
        <v>314</v>
      </c>
      <c r="C41" s="23">
        <v>0</v>
      </c>
      <c r="D41" s="23">
        <v>0</v>
      </c>
      <c r="F41" s="23">
        <v>0</v>
      </c>
      <c r="G41" s="23"/>
    </row>
    <row r="42" spans="1:7" x14ac:dyDescent="0.35">
      <c r="A42" s="23" t="s">
        <v>315</v>
      </c>
      <c r="B42" s="23" t="s">
        <v>316</v>
      </c>
      <c r="C42" s="23">
        <v>0</v>
      </c>
      <c r="D42" s="23">
        <v>0</v>
      </c>
      <c r="F42" s="23">
        <v>0</v>
      </c>
      <c r="G42" s="23"/>
    </row>
    <row r="43" spans="1:7" x14ac:dyDescent="0.35">
      <c r="A43" s="23" t="s">
        <v>317</v>
      </c>
      <c r="B43" s="23" t="s">
        <v>318</v>
      </c>
      <c r="C43" s="23">
        <v>0</v>
      </c>
      <c r="D43" s="23">
        <v>0</v>
      </c>
      <c r="F43" s="23">
        <v>0</v>
      </c>
      <c r="G43" s="23"/>
    </row>
    <row r="44" spans="1:7" x14ac:dyDescent="0.35">
      <c r="A44" s="23" t="s">
        <v>319</v>
      </c>
      <c r="B44" s="23" t="s">
        <v>320</v>
      </c>
      <c r="C44" s="23">
        <v>0</v>
      </c>
      <c r="D44" s="23">
        <v>0</v>
      </c>
      <c r="F44" s="23">
        <v>0</v>
      </c>
      <c r="G44" s="23"/>
    </row>
    <row r="45" spans="1:7" x14ac:dyDescent="0.35">
      <c r="A45" s="23" t="s">
        <v>321</v>
      </c>
      <c r="B45" s="23" t="s">
        <v>322</v>
      </c>
      <c r="C45" s="23">
        <v>0</v>
      </c>
      <c r="D45" s="23">
        <v>0</v>
      </c>
      <c r="F45" s="23">
        <v>0</v>
      </c>
      <c r="G45" s="23"/>
    </row>
    <row r="46" spans="1:7" x14ac:dyDescent="0.35">
      <c r="A46" s="23" t="s">
        <v>323</v>
      </c>
      <c r="B46" s="23" t="s">
        <v>324</v>
      </c>
      <c r="C46" s="23">
        <v>0</v>
      </c>
      <c r="D46" s="23">
        <v>0</v>
      </c>
      <c r="F46" s="23">
        <v>0</v>
      </c>
      <c r="G46" s="23"/>
    </row>
    <row r="47" spans="1:7" x14ac:dyDescent="0.35">
      <c r="A47" s="23" t="s">
        <v>325</v>
      </c>
      <c r="B47" s="23" t="s">
        <v>326</v>
      </c>
      <c r="C47" s="98">
        <v>1</v>
      </c>
      <c r="D47" s="98">
        <v>1</v>
      </c>
      <c r="F47" s="98">
        <v>1</v>
      </c>
      <c r="G47" s="23"/>
    </row>
    <row r="48" spans="1:7" x14ac:dyDescent="0.35">
      <c r="A48" s="23" t="s">
        <v>327</v>
      </c>
      <c r="B48" s="23" t="s">
        <v>6</v>
      </c>
      <c r="C48" s="23">
        <v>0</v>
      </c>
      <c r="D48" s="23">
        <v>0</v>
      </c>
      <c r="F48" s="23">
        <v>0</v>
      </c>
      <c r="G48" s="23"/>
    </row>
    <row r="49" spans="1:7" x14ac:dyDescent="0.35">
      <c r="A49" s="23" t="s">
        <v>328</v>
      </c>
      <c r="B49" s="23" t="s">
        <v>329</v>
      </c>
      <c r="C49" s="23">
        <v>0</v>
      </c>
      <c r="D49" s="23">
        <v>0</v>
      </c>
      <c r="F49" s="23">
        <v>0</v>
      </c>
      <c r="G49" s="23"/>
    </row>
    <row r="50" spans="1:7" x14ac:dyDescent="0.35">
      <c r="A50" s="23" t="s">
        <v>330</v>
      </c>
      <c r="B50" s="69" t="s">
        <v>181</v>
      </c>
      <c r="C50" s="69">
        <f>SUM(C51:C53)</f>
        <v>0</v>
      </c>
      <c r="D50" s="69">
        <f>SUM(D51:D53)</f>
        <v>0</v>
      </c>
      <c r="F50" s="69">
        <f>SUM(F51:F53)</f>
        <v>0</v>
      </c>
      <c r="G50" s="23"/>
    </row>
    <row r="51" spans="1:7" x14ac:dyDescent="0.35">
      <c r="A51" s="23" t="s">
        <v>331</v>
      </c>
      <c r="B51" s="23" t="s">
        <v>332</v>
      </c>
      <c r="C51" s="23">
        <v>0</v>
      </c>
      <c r="D51" s="23">
        <v>0</v>
      </c>
      <c r="F51" s="23">
        <v>0</v>
      </c>
      <c r="G51" s="23"/>
    </row>
    <row r="52" spans="1:7" x14ac:dyDescent="0.35">
      <c r="A52" s="23" t="s">
        <v>333</v>
      </c>
      <c r="B52" s="23" t="s">
        <v>334</v>
      </c>
      <c r="C52" s="23">
        <v>0</v>
      </c>
      <c r="D52" s="23">
        <v>0</v>
      </c>
      <c r="F52" s="23">
        <v>0</v>
      </c>
      <c r="G52" s="23"/>
    </row>
    <row r="53" spans="1:7" x14ac:dyDescent="0.35">
      <c r="A53" s="23" t="s">
        <v>335</v>
      </c>
      <c r="B53" s="23" t="s">
        <v>2</v>
      </c>
      <c r="C53" s="23">
        <v>0</v>
      </c>
      <c r="D53" s="23">
        <v>0</v>
      </c>
      <c r="F53" s="23">
        <v>0</v>
      </c>
      <c r="G53" s="23"/>
    </row>
    <row r="54" spans="1:7" x14ac:dyDescent="0.35">
      <c r="A54" s="23" t="s">
        <v>336</v>
      </c>
      <c r="B54" s="69" t="s">
        <v>68</v>
      </c>
      <c r="C54" s="69">
        <f>SUM(C55:C64)</f>
        <v>0</v>
      </c>
      <c r="D54" s="69">
        <f>SUM(D55:D64)</f>
        <v>0</v>
      </c>
      <c r="F54" s="69">
        <f>SUM(F55:F64)</f>
        <v>0</v>
      </c>
      <c r="G54" s="23"/>
    </row>
    <row r="55" spans="1:7" x14ac:dyDescent="0.35">
      <c r="A55" s="23" t="s">
        <v>337</v>
      </c>
      <c r="B55" s="40" t="s">
        <v>183</v>
      </c>
      <c r="C55" s="23">
        <v>0</v>
      </c>
      <c r="D55" s="23">
        <v>0</v>
      </c>
      <c r="F55" s="23">
        <v>0</v>
      </c>
      <c r="G55" s="23"/>
    </row>
    <row r="56" spans="1:7" x14ac:dyDescent="0.35">
      <c r="A56" s="23" t="s">
        <v>338</v>
      </c>
      <c r="B56" s="40" t="s">
        <v>185</v>
      </c>
      <c r="C56" s="23">
        <v>0</v>
      </c>
      <c r="D56" s="23">
        <v>0</v>
      </c>
      <c r="F56" s="23">
        <v>0</v>
      </c>
      <c r="G56" s="23"/>
    </row>
    <row r="57" spans="1:7" x14ac:dyDescent="0.35">
      <c r="A57" s="23" t="s">
        <v>339</v>
      </c>
      <c r="B57" s="40" t="s">
        <v>187</v>
      </c>
      <c r="C57" s="23">
        <v>0</v>
      </c>
      <c r="D57" s="23">
        <v>0</v>
      </c>
      <c r="F57" s="23">
        <v>0</v>
      </c>
      <c r="G57" s="23"/>
    </row>
    <row r="58" spans="1:7" x14ac:dyDescent="0.35">
      <c r="A58" s="23" t="s">
        <v>340</v>
      </c>
      <c r="B58" s="40" t="s">
        <v>12</v>
      </c>
      <c r="C58" s="23">
        <v>0</v>
      </c>
      <c r="D58" s="23">
        <v>0</v>
      </c>
      <c r="F58" s="23">
        <v>0</v>
      </c>
      <c r="G58" s="23"/>
    </row>
    <row r="59" spans="1:7" x14ac:dyDescent="0.35">
      <c r="A59" s="23" t="s">
        <v>341</v>
      </c>
      <c r="B59" s="40" t="s">
        <v>190</v>
      </c>
      <c r="C59" s="23">
        <v>0</v>
      </c>
      <c r="D59" s="23">
        <v>0</v>
      </c>
      <c r="F59" s="23">
        <v>0</v>
      </c>
      <c r="G59" s="23"/>
    </row>
    <row r="60" spans="1:7" x14ac:dyDescent="0.35">
      <c r="A60" s="23" t="s">
        <v>342</v>
      </c>
      <c r="B60" s="40" t="s">
        <v>192</v>
      </c>
      <c r="C60" s="23">
        <v>0</v>
      </c>
      <c r="D60" s="23">
        <v>0</v>
      </c>
      <c r="F60" s="23">
        <v>0</v>
      </c>
      <c r="G60" s="23"/>
    </row>
    <row r="61" spans="1:7" x14ac:dyDescent="0.35">
      <c r="A61" s="23" t="s">
        <v>343</v>
      </c>
      <c r="B61" s="40" t="s">
        <v>194</v>
      </c>
      <c r="C61" s="23">
        <v>0</v>
      </c>
      <c r="D61" s="23">
        <v>0</v>
      </c>
      <c r="F61" s="23">
        <v>0</v>
      </c>
      <c r="G61" s="23"/>
    </row>
    <row r="62" spans="1:7" x14ac:dyDescent="0.35">
      <c r="A62" s="23" t="s">
        <v>344</v>
      </c>
      <c r="B62" s="40" t="s">
        <v>196</v>
      </c>
      <c r="C62" s="23">
        <v>0</v>
      </c>
      <c r="D62" s="23">
        <v>0</v>
      </c>
      <c r="F62" s="23">
        <v>0</v>
      </c>
      <c r="G62" s="23"/>
    </row>
    <row r="63" spans="1:7" x14ac:dyDescent="0.35">
      <c r="A63" s="23" t="s">
        <v>345</v>
      </c>
      <c r="B63" s="40" t="s">
        <v>198</v>
      </c>
      <c r="C63" s="23">
        <v>0</v>
      </c>
      <c r="D63" s="23">
        <v>0</v>
      </c>
      <c r="F63" s="23">
        <v>0</v>
      </c>
      <c r="G63" s="23"/>
    </row>
    <row r="64" spans="1:7" x14ac:dyDescent="0.35">
      <c r="A64" s="23" t="s">
        <v>346</v>
      </c>
      <c r="B64" s="40" t="s">
        <v>68</v>
      </c>
      <c r="C64" s="23">
        <v>0</v>
      </c>
      <c r="D64" s="23">
        <v>0</v>
      </c>
      <c r="F64" s="23">
        <v>0</v>
      </c>
      <c r="G64" s="23"/>
    </row>
    <row r="65" spans="1:7" ht="15" customHeight="1" x14ac:dyDescent="0.35">
      <c r="A65" s="42"/>
      <c r="B65" s="43" t="s">
        <v>347</v>
      </c>
      <c r="C65" s="42" t="s">
        <v>269</v>
      </c>
      <c r="D65" s="42" t="s">
        <v>270</v>
      </c>
      <c r="E65" s="44"/>
      <c r="F65" s="45" t="s">
        <v>255</v>
      </c>
      <c r="G65" s="45"/>
    </row>
    <row r="66" spans="1:7" s="104" customFormat="1" x14ac:dyDescent="0.35">
      <c r="A66" s="47" t="s">
        <v>348</v>
      </c>
      <c r="B66" s="95" t="s">
        <v>735</v>
      </c>
      <c r="C66" s="108">
        <v>0.1384</v>
      </c>
      <c r="D66" s="108">
        <v>0.15790000000000001</v>
      </c>
      <c r="E66" s="108"/>
      <c r="F66" s="108">
        <v>0.1421</v>
      </c>
      <c r="G66" s="47"/>
    </row>
    <row r="67" spans="1:7" x14ac:dyDescent="0.35">
      <c r="A67" s="23" t="s">
        <v>349</v>
      </c>
      <c r="B67" s="40" t="s">
        <v>736</v>
      </c>
      <c r="C67" s="108">
        <v>1.9599999999999999E-2</v>
      </c>
      <c r="D67" s="108">
        <v>3.3399999999999999E-2</v>
      </c>
      <c r="E67" s="108"/>
      <c r="F67" s="108">
        <v>2.2200000000000001E-2</v>
      </c>
      <c r="G67" s="23"/>
    </row>
    <row r="68" spans="1:7" x14ac:dyDescent="0.35">
      <c r="A68" s="23" t="s">
        <v>350</v>
      </c>
      <c r="B68" s="40" t="s">
        <v>737</v>
      </c>
      <c r="C68" s="108">
        <v>1.24E-2</v>
      </c>
      <c r="D68" s="108" t="s">
        <v>866</v>
      </c>
      <c r="E68" s="108"/>
      <c r="F68" s="108">
        <v>1.3100000000000001E-2</v>
      </c>
      <c r="G68" s="23"/>
    </row>
    <row r="69" spans="1:7" x14ac:dyDescent="0.35">
      <c r="A69" s="23" t="s">
        <v>351</v>
      </c>
      <c r="B69" s="40" t="s">
        <v>738</v>
      </c>
      <c r="C69" s="108">
        <v>3.5099999999999999E-2</v>
      </c>
      <c r="D69" s="108">
        <v>3.5999999999999997E-2</v>
      </c>
      <c r="E69" s="108"/>
      <c r="F69" s="108">
        <v>3.5299999999999998E-2</v>
      </c>
      <c r="G69" s="23"/>
    </row>
    <row r="70" spans="1:7" x14ac:dyDescent="0.35">
      <c r="A70" s="23" t="s">
        <v>352</v>
      </c>
      <c r="B70" s="40" t="s">
        <v>739</v>
      </c>
      <c r="C70" s="108">
        <v>3.6799999999999999E-2</v>
      </c>
      <c r="D70" s="108">
        <v>5.5399999999999998E-2</v>
      </c>
      <c r="E70" s="108"/>
      <c r="F70" s="108">
        <v>4.0300000000000002E-2</v>
      </c>
      <c r="G70" s="23"/>
    </row>
    <row r="71" spans="1:7" x14ac:dyDescent="0.35">
      <c r="A71" s="23" t="s">
        <v>353</v>
      </c>
      <c r="B71" s="40" t="s">
        <v>740</v>
      </c>
      <c r="C71" s="108">
        <v>3.4500000000000003E-2</v>
      </c>
      <c r="D71" s="108">
        <v>5.3900000000000003E-2</v>
      </c>
      <c r="E71" s="108"/>
      <c r="F71" s="108">
        <v>3.8199999999999998E-2</v>
      </c>
      <c r="G71" s="23"/>
    </row>
    <row r="72" spans="1:7" x14ac:dyDescent="0.35">
      <c r="A72" s="23" t="s">
        <v>354</v>
      </c>
      <c r="B72" s="40" t="s">
        <v>741</v>
      </c>
      <c r="C72" s="108">
        <v>1.43E-2</v>
      </c>
      <c r="D72" s="108">
        <v>1.7999999999999999E-2</v>
      </c>
      <c r="E72" s="108"/>
      <c r="F72" s="108">
        <v>1.4999999999999999E-2</v>
      </c>
      <c r="G72" s="23"/>
    </row>
    <row r="73" spans="1:7" x14ac:dyDescent="0.35">
      <c r="A73" s="23" t="s">
        <v>355</v>
      </c>
      <c r="B73" s="40" t="s">
        <v>742</v>
      </c>
      <c r="C73" s="108">
        <v>2.69E-2</v>
      </c>
      <c r="D73" s="108">
        <v>3.2300000000000002E-2</v>
      </c>
      <c r="E73" s="108"/>
      <c r="F73" s="108">
        <v>2.7900000000000001E-2</v>
      </c>
      <c r="G73" s="23"/>
    </row>
    <row r="74" spans="1:7" x14ac:dyDescent="0.35">
      <c r="A74" s="23" t="s">
        <v>356</v>
      </c>
      <c r="B74" s="40" t="s">
        <v>743</v>
      </c>
      <c r="C74" s="108">
        <v>3.15E-2</v>
      </c>
      <c r="D74" s="108">
        <v>2.5000000000000001E-2</v>
      </c>
      <c r="E74" s="108"/>
      <c r="F74" s="108">
        <v>3.0300000000000001E-2</v>
      </c>
      <c r="G74" s="23"/>
    </row>
    <row r="75" spans="1:7" x14ac:dyDescent="0.35">
      <c r="A75" s="23" t="s">
        <v>357</v>
      </c>
      <c r="B75" s="40" t="s">
        <v>744</v>
      </c>
      <c r="C75" s="108">
        <v>0.13800000000000001</v>
      </c>
      <c r="D75" s="108">
        <v>0.12520000000000001</v>
      </c>
      <c r="E75" s="108"/>
      <c r="F75" s="108">
        <v>0.1356</v>
      </c>
      <c r="G75" s="23"/>
    </row>
    <row r="76" spans="1:7" x14ac:dyDescent="0.35">
      <c r="A76" s="23" t="s">
        <v>358</v>
      </c>
      <c r="B76" s="40" t="s">
        <v>745</v>
      </c>
      <c r="C76" s="108">
        <v>1E-4</v>
      </c>
      <c r="D76" s="108">
        <v>8.0000000000000004E-4</v>
      </c>
      <c r="E76" s="108"/>
      <c r="F76" s="108">
        <v>2.0000000000000001E-4</v>
      </c>
      <c r="G76" s="23"/>
    </row>
    <row r="77" spans="1:7" x14ac:dyDescent="0.35">
      <c r="A77" s="23" t="s">
        <v>359</v>
      </c>
      <c r="B77" s="40" t="s">
        <v>746</v>
      </c>
      <c r="C77" s="108">
        <v>6.6E-3</v>
      </c>
      <c r="D77" s="108">
        <v>7.7999999999999996E-3</v>
      </c>
      <c r="E77" s="108"/>
      <c r="F77" s="108">
        <v>6.7999999999999996E-3</v>
      </c>
      <c r="G77" s="23"/>
    </row>
    <row r="78" spans="1:7" x14ac:dyDescent="0.35">
      <c r="A78" s="23" t="s">
        <v>360</v>
      </c>
      <c r="B78" s="40" t="s">
        <v>747</v>
      </c>
      <c r="C78" s="108">
        <v>1.83E-2</v>
      </c>
      <c r="D78" s="108">
        <v>1.6799999999999999E-2</v>
      </c>
      <c r="E78" s="108"/>
      <c r="F78" s="108">
        <v>1.7999999999999999E-2</v>
      </c>
      <c r="G78" s="23"/>
    </row>
    <row r="79" spans="1:7" x14ac:dyDescent="0.35">
      <c r="A79" s="23" t="s">
        <v>361</v>
      </c>
      <c r="B79" s="40" t="s">
        <v>748</v>
      </c>
      <c r="C79" s="108">
        <v>4.3E-3</v>
      </c>
      <c r="D79" s="108">
        <v>7.7000000000000002E-3</v>
      </c>
      <c r="E79" s="108"/>
      <c r="F79" s="108">
        <v>4.8999999999999998E-3</v>
      </c>
      <c r="G79" s="23"/>
    </row>
    <row r="80" spans="1:7" x14ac:dyDescent="0.35">
      <c r="A80" s="23" t="s">
        <v>362</v>
      </c>
      <c r="B80" s="40" t="s">
        <v>749</v>
      </c>
      <c r="C80" s="108">
        <v>0.36449999999999999</v>
      </c>
      <c r="D80" s="108">
        <v>0.30570000000000003</v>
      </c>
      <c r="E80" s="108"/>
      <c r="F80" s="108">
        <v>0.3533</v>
      </c>
      <c r="G80" s="23"/>
    </row>
    <row r="81" spans="1:7" x14ac:dyDescent="0.35">
      <c r="A81" s="23" t="s">
        <v>363</v>
      </c>
      <c r="B81" s="40" t="s">
        <v>750</v>
      </c>
      <c r="C81" s="108" t="s">
        <v>866</v>
      </c>
      <c r="D81" s="108" t="s">
        <v>866</v>
      </c>
      <c r="E81" s="108"/>
      <c r="F81" s="108" t="s">
        <v>866</v>
      </c>
      <c r="G81" s="23"/>
    </row>
    <row r="82" spans="1:7" x14ac:dyDescent="0.35">
      <c r="A82" s="23" t="s">
        <v>364</v>
      </c>
      <c r="B82" s="40" t="s">
        <v>751</v>
      </c>
      <c r="C82" s="108">
        <v>1.7500000000000002E-2</v>
      </c>
      <c r="D82" s="108">
        <v>1.6299999999999999E-2</v>
      </c>
      <c r="E82" s="108"/>
      <c r="F82" s="108">
        <v>1.7299999999999999E-2</v>
      </c>
      <c r="G82" s="23"/>
    </row>
    <row r="83" spans="1:7" x14ac:dyDescent="0.35">
      <c r="A83" s="23" t="s">
        <v>365</v>
      </c>
      <c r="B83" s="40" t="s">
        <v>752</v>
      </c>
      <c r="C83" s="108">
        <v>7.4999999999999997E-3</v>
      </c>
      <c r="D83" s="108">
        <v>9.7999999999999997E-3</v>
      </c>
      <c r="E83" s="108"/>
      <c r="F83" s="108">
        <v>7.9000000000000008E-3</v>
      </c>
      <c r="G83" s="23"/>
    </row>
    <row r="84" spans="1:7" x14ac:dyDescent="0.35">
      <c r="A84" s="23" t="s">
        <v>366</v>
      </c>
      <c r="B84" s="40" t="s">
        <v>753</v>
      </c>
      <c r="C84" s="108">
        <v>9.4E-2</v>
      </c>
      <c r="D84" s="108">
        <v>8.1900000000000001E-2</v>
      </c>
      <c r="E84" s="108"/>
      <c r="F84" s="108">
        <v>9.1700000000000004E-2</v>
      </c>
      <c r="G84" s="23"/>
    </row>
    <row r="85" spans="1:7" x14ac:dyDescent="0.35">
      <c r="A85" s="23" t="s">
        <v>367</v>
      </c>
      <c r="B85" s="40" t="s">
        <v>754</v>
      </c>
      <c r="C85" s="108"/>
      <c r="D85" s="108">
        <v>1.6E-2</v>
      </c>
      <c r="E85" s="108"/>
      <c r="F85" s="108">
        <v>0</v>
      </c>
      <c r="G85" s="23"/>
    </row>
    <row r="86" spans="1:7" ht="15" customHeight="1" x14ac:dyDescent="0.35">
      <c r="A86" s="42"/>
      <c r="B86" s="43" t="s">
        <v>368</v>
      </c>
      <c r="C86" s="42" t="s">
        <v>269</v>
      </c>
      <c r="D86" s="42" t="s">
        <v>270</v>
      </c>
      <c r="E86" s="44"/>
      <c r="F86" s="45" t="s">
        <v>255</v>
      </c>
      <c r="G86" s="45"/>
    </row>
    <row r="87" spans="1:7" x14ac:dyDescent="0.35">
      <c r="A87" s="23" t="s">
        <v>369</v>
      </c>
      <c r="B87" s="47" t="s">
        <v>370</v>
      </c>
      <c r="C87" s="74">
        <v>0.1241</v>
      </c>
      <c r="D87" s="74">
        <v>0.1452</v>
      </c>
      <c r="E87" s="74"/>
      <c r="F87" s="74">
        <v>0.12809999999999999</v>
      </c>
    </row>
    <row r="88" spans="1:7" x14ac:dyDescent="0.35">
      <c r="A88" s="23" t="s">
        <v>371</v>
      </c>
      <c r="B88" s="23" t="s">
        <v>372</v>
      </c>
      <c r="C88" s="74">
        <v>0.87590000000000001</v>
      </c>
      <c r="D88" s="74">
        <v>0.8548</v>
      </c>
      <c r="E88" s="74"/>
      <c r="F88" s="74">
        <v>0.87190000000000001</v>
      </c>
    </row>
    <row r="89" spans="1:7" x14ac:dyDescent="0.35">
      <c r="A89" s="23" t="s">
        <v>373</v>
      </c>
      <c r="B89" s="23" t="s">
        <v>68</v>
      </c>
      <c r="C89" s="74">
        <v>0</v>
      </c>
      <c r="D89" s="74">
        <v>0</v>
      </c>
      <c r="E89" s="74"/>
      <c r="F89" s="74">
        <v>0</v>
      </c>
    </row>
    <row r="90" spans="1:7" ht="15" customHeight="1" x14ac:dyDescent="0.35">
      <c r="A90" s="42"/>
      <c r="B90" s="43" t="s">
        <v>374</v>
      </c>
      <c r="C90" s="42" t="s">
        <v>269</v>
      </c>
      <c r="D90" s="42" t="s">
        <v>270</v>
      </c>
      <c r="E90" s="44"/>
      <c r="F90" s="45" t="s">
        <v>255</v>
      </c>
      <c r="G90" s="45"/>
    </row>
    <row r="91" spans="1:7" x14ac:dyDescent="0.35">
      <c r="A91" s="23" t="s">
        <v>375</v>
      </c>
      <c r="B91" s="47" t="s">
        <v>376</v>
      </c>
      <c r="C91" s="74">
        <v>4.1999999999999997E-3</v>
      </c>
      <c r="D91" s="74">
        <v>1.8E-3</v>
      </c>
      <c r="E91" s="109"/>
      <c r="F91" s="74">
        <v>3.8E-3</v>
      </c>
    </row>
    <row r="92" spans="1:7" x14ac:dyDescent="0.35">
      <c r="A92" s="23" t="s">
        <v>377</v>
      </c>
      <c r="B92" s="23" t="s">
        <v>378</v>
      </c>
      <c r="C92" s="74">
        <v>0.99580000000000002</v>
      </c>
      <c r="D92" s="74">
        <v>0.99819999999999998</v>
      </c>
      <c r="E92" s="74"/>
      <c r="F92" s="74">
        <v>0.99619999999999997</v>
      </c>
    </row>
    <row r="93" spans="1:7" x14ac:dyDescent="0.35">
      <c r="A93" s="23" t="s">
        <v>379</v>
      </c>
      <c r="B93" s="23" t="s">
        <v>68</v>
      </c>
      <c r="C93" s="74">
        <v>0</v>
      </c>
      <c r="D93" s="74">
        <v>0</v>
      </c>
      <c r="E93" s="109"/>
      <c r="F93" s="74">
        <v>0</v>
      </c>
    </row>
    <row r="94" spans="1:7" ht="15" customHeight="1" x14ac:dyDescent="0.35">
      <c r="A94" s="42"/>
      <c r="B94" s="43" t="s">
        <v>380</v>
      </c>
      <c r="C94" s="42" t="s">
        <v>269</v>
      </c>
      <c r="D94" s="42" t="s">
        <v>270</v>
      </c>
      <c r="E94" s="44"/>
      <c r="F94" s="45" t="s">
        <v>255</v>
      </c>
      <c r="G94" s="45"/>
    </row>
    <row r="95" spans="1:7" x14ac:dyDescent="0.35">
      <c r="A95" s="23" t="s">
        <v>381</v>
      </c>
      <c r="B95" s="110" t="s">
        <v>382</v>
      </c>
      <c r="C95" s="74">
        <v>0.1343</v>
      </c>
      <c r="D95" s="98">
        <v>0.17</v>
      </c>
      <c r="E95" s="109"/>
      <c r="F95" s="74">
        <v>0.1411</v>
      </c>
    </row>
    <row r="96" spans="1:7" x14ac:dyDescent="0.35">
      <c r="A96" s="23" t="s">
        <v>383</v>
      </c>
      <c r="B96" s="19" t="s">
        <v>384</v>
      </c>
      <c r="C96" s="74">
        <v>0.1094</v>
      </c>
      <c r="D96" s="74">
        <v>0.17780000000000001</v>
      </c>
      <c r="E96" s="109"/>
      <c r="F96" s="74">
        <v>0.12239999999999999</v>
      </c>
    </row>
    <row r="97" spans="1:7" x14ac:dyDescent="0.35">
      <c r="A97" s="23" t="s">
        <v>385</v>
      </c>
      <c r="B97" s="19" t="s">
        <v>386</v>
      </c>
      <c r="C97" s="74">
        <v>8.8700000000000001E-2</v>
      </c>
      <c r="D97" s="74">
        <v>0.1182</v>
      </c>
      <c r="E97" s="74"/>
      <c r="F97" s="74">
        <v>9.4299999999999995E-2</v>
      </c>
    </row>
    <row r="98" spans="1:7" x14ac:dyDescent="0.35">
      <c r="A98" s="23" t="s">
        <v>387</v>
      </c>
      <c r="B98" s="19" t="s">
        <v>388</v>
      </c>
      <c r="C98" s="74">
        <v>0.13439999999999999</v>
      </c>
      <c r="D98" s="74">
        <v>0.223</v>
      </c>
      <c r="E98" s="74"/>
      <c r="F98" s="74">
        <v>0.1512</v>
      </c>
    </row>
    <row r="99" spans="1:7" x14ac:dyDescent="0.35">
      <c r="A99" s="23" t="s">
        <v>389</v>
      </c>
      <c r="B99" s="19" t="s">
        <v>390</v>
      </c>
      <c r="C99" s="74">
        <v>0.53320000000000001</v>
      </c>
      <c r="D99" s="74">
        <v>0.31080000000000002</v>
      </c>
      <c r="E99" s="74"/>
      <c r="F99" s="74">
        <v>0.49099999999999999</v>
      </c>
    </row>
    <row r="100" spans="1:7" ht="15" customHeight="1" x14ac:dyDescent="0.35">
      <c r="A100" s="42"/>
      <c r="B100" s="43" t="s">
        <v>391</v>
      </c>
      <c r="C100" s="42" t="s">
        <v>269</v>
      </c>
      <c r="D100" s="42" t="s">
        <v>270</v>
      </c>
      <c r="E100" s="44"/>
      <c r="F100" s="45" t="s">
        <v>255</v>
      </c>
      <c r="G100" s="45"/>
    </row>
    <row r="101" spans="1:7" s="104" customFormat="1" x14ac:dyDescent="0.35">
      <c r="A101" s="47" t="s">
        <v>392</v>
      </c>
      <c r="B101" s="47" t="s">
        <v>393</v>
      </c>
      <c r="C101" s="108">
        <v>1.634E-2</v>
      </c>
      <c r="D101" s="108">
        <v>1.618E-2</v>
      </c>
      <c r="E101" s="108"/>
      <c r="F101" s="108">
        <v>1.6299999999999999E-2</v>
      </c>
      <c r="G101" s="105"/>
    </row>
    <row r="102" spans="1:7" ht="18.5" x14ac:dyDescent="0.35">
      <c r="A102" s="70"/>
      <c r="B102" s="71" t="s">
        <v>252</v>
      </c>
      <c r="C102" s="70"/>
      <c r="D102" s="70"/>
      <c r="E102" s="70"/>
      <c r="F102" s="72"/>
      <c r="G102" s="72"/>
    </row>
    <row r="103" spans="1:7" ht="15" customHeight="1" x14ac:dyDescent="0.35">
      <c r="A103" s="42"/>
      <c r="B103" s="43" t="s">
        <v>394</v>
      </c>
      <c r="C103" s="42" t="s">
        <v>395</v>
      </c>
      <c r="D103" s="42" t="s">
        <v>396</v>
      </c>
      <c r="E103" s="44"/>
      <c r="F103" s="42" t="s">
        <v>269</v>
      </c>
      <c r="G103" s="42" t="s">
        <v>397</v>
      </c>
    </row>
    <row r="104" spans="1:7" x14ac:dyDescent="0.35">
      <c r="A104" s="23" t="s">
        <v>398</v>
      </c>
      <c r="B104" s="40" t="s">
        <v>399</v>
      </c>
      <c r="C104" s="138">
        <v>109.94</v>
      </c>
      <c r="D104" s="124">
        <v>195365</v>
      </c>
      <c r="E104" s="37"/>
      <c r="F104" s="54"/>
      <c r="G104" s="54"/>
    </row>
    <row r="105" spans="1:7" x14ac:dyDescent="0.35">
      <c r="A105" s="37"/>
      <c r="B105" s="73"/>
      <c r="C105" s="37"/>
      <c r="D105" s="37"/>
      <c r="E105" s="37"/>
      <c r="F105" s="54"/>
      <c r="G105" s="54"/>
    </row>
    <row r="106" spans="1:7" x14ac:dyDescent="0.35">
      <c r="B106" s="40" t="s">
        <v>400</v>
      </c>
      <c r="C106" s="37"/>
      <c r="D106" s="37"/>
      <c r="E106" s="37"/>
      <c r="F106" s="54"/>
      <c r="G106" s="54"/>
    </row>
    <row r="107" spans="1:7" x14ac:dyDescent="0.35">
      <c r="A107" s="23" t="s">
        <v>401</v>
      </c>
      <c r="B107" s="40" t="s">
        <v>755</v>
      </c>
      <c r="C107" s="122">
        <v>5482.15</v>
      </c>
      <c r="D107" s="124">
        <v>117381</v>
      </c>
      <c r="E107" s="37"/>
      <c r="F107" s="49">
        <f>IF(C113=0,"",IF(C107="[for completion]","",C107/C113))</f>
        <v>0.25524490175994041</v>
      </c>
      <c r="G107" s="49">
        <f>IF(D113=0,"",IF(D107="[for completion]","",D107/D113))</f>
        <v>0.60082921710644177</v>
      </c>
    </row>
    <row r="108" spans="1:7" x14ac:dyDescent="0.35">
      <c r="A108" s="23" t="s">
        <v>402</v>
      </c>
      <c r="B108" s="40" t="s">
        <v>756</v>
      </c>
      <c r="C108" s="122">
        <v>7574.6</v>
      </c>
      <c r="D108" s="124">
        <v>54107</v>
      </c>
      <c r="E108" s="37"/>
      <c r="F108" s="49">
        <f>IF(C113=0,"",IF(C108="[for completion]","",C108/C113))</f>
        <v>0.35266784616817209</v>
      </c>
      <c r="G108" s="49">
        <f>IF(D113=0,"",IF(D108="[for completion]","",D108/D113))</f>
        <v>0.27695339492744353</v>
      </c>
    </row>
    <row r="109" spans="1:7" x14ac:dyDescent="0.35">
      <c r="A109" s="23" t="s">
        <v>403</v>
      </c>
      <c r="B109" s="40" t="s">
        <v>757</v>
      </c>
      <c r="C109" s="122">
        <v>3477.98</v>
      </c>
      <c r="D109" s="124">
        <v>14481</v>
      </c>
      <c r="E109" s="37"/>
      <c r="F109" s="49">
        <f>IF(C113=0,"",IF(C109="[for completion]","",C109/C113))</f>
        <v>0.16193220970295186</v>
      </c>
      <c r="G109" s="49">
        <f>IF(D113=0,"",IF(D109="[for completion]","",D109/D113))</f>
        <v>7.4122795792490981E-2</v>
      </c>
    </row>
    <row r="110" spans="1:7" x14ac:dyDescent="0.35">
      <c r="A110" s="23" t="s">
        <v>404</v>
      </c>
      <c r="B110" s="40" t="s">
        <v>758</v>
      </c>
      <c r="C110" s="122">
        <v>2461.83</v>
      </c>
      <c r="D110" s="124">
        <v>6597</v>
      </c>
      <c r="E110" s="37"/>
      <c r="F110" s="49">
        <f>IF(C113=0,"",IF(C110="[for completion]","",C110/C113))</f>
        <v>0.11462100754260172</v>
      </c>
      <c r="G110" s="49">
        <f>IF(D113=0,"",IF(D110="[for completion]","",D110/D113))</f>
        <v>3.3767563278990609E-2</v>
      </c>
    </row>
    <row r="111" spans="1:7" x14ac:dyDescent="0.35">
      <c r="A111" s="23" t="s">
        <v>405</v>
      </c>
      <c r="B111" s="40" t="s">
        <v>759</v>
      </c>
      <c r="C111" s="122">
        <v>1455.56</v>
      </c>
      <c r="D111" s="124">
        <v>2211</v>
      </c>
      <c r="E111" s="37"/>
      <c r="F111" s="49">
        <f>IF(C113=0,"",IF(C111="[for completion]","",C111/C113))</f>
        <v>6.7769810969363992E-2</v>
      </c>
      <c r="G111" s="49">
        <f>IF(D113=0,"",IF(D111="[for completion]","",D111/D113))</f>
        <v>1.1317277915696261E-2</v>
      </c>
    </row>
    <row r="112" spans="1:7" x14ac:dyDescent="0.35">
      <c r="A112" s="23" t="s">
        <v>406</v>
      </c>
      <c r="B112" s="40" t="s">
        <v>760</v>
      </c>
      <c r="C112" s="122">
        <v>1025.8900000000001</v>
      </c>
      <c r="D112" s="121">
        <v>588</v>
      </c>
      <c r="E112" s="37"/>
      <c r="F112" s="49">
        <f>IF(C113=0,"",IF(C112="[for completion]","",C112/C113))</f>
        <v>4.7764689449669433E-2</v>
      </c>
      <c r="G112" s="49">
        <f>IF(D113=0,"",IF(D112="[for completion]","",D112/D113))</f>
        <v>3.009750978936862E-3</v>
      </c>
    </row>
    <row r="113" spans="1:7" x14ac:dyDescent="0.35">
      <c r="A113" s="23" t="s">
        <v>407</v>
      </c>
      <c r="B113" s="40" t="s">
        <v>70</v>
      </c>
      <c r="C113" s="125">
        <v>21478</v>
      </c>
      <c r="D113" s="125">
        <v>195365</v>
      </c>
      <c r="E113" s="37"/>
      <c r="F113" s="49">
        <f>IF(C113=0,"",IF(C113="[for completion]","",C113/C113))</f>
        <v>1</v>
      </c>
      <c r="G113" s="49">
        <f>IF(D113=0,"",IF(D113="[for completion]","",D113/D113))</f>
        <v>1</v>
      </c>
    </row>
    <row r="114" spans="1:7" ht="15" customHeight="1" x14ac:dyDescent="0.35">
      <c r="A114" s="42"/>
      <c r="B114" s="43" t="s">
        <v>408</v>
      </c>
      <c r="C114" s="42" t="s">
        <v>395</v>
      </c>
      <c r="D114" s="42" t="s">
        <v>396</v>
      </c>
      <c r="E114" s="44"/>
      <c r="F114" s="42" t="s">
        <v>269</v>
      </c>
      <c r="G114" s="42" t="s">
        <v>397</v>
      </c>
    </row>
    <row r="115" spans="1:7" x14ac:dyDescent="0.35">
      <c r="A115" s="23" t="s">
        <v>409</v>
      </c>
      <c r="B115" s="23" t="s">
        <v>410</v>
      </c>
      <c r="C115" s="74">
        <v>0.50319999999999998</v>
      </c>
      <c r="D115" s="94">
        <f>+D104</f>
        <v>195365</v>
      </c>
      <c r="G115" s="23"/>
    </row>
    <row r="116" spans="1:7" x14ac:dyDescent="0.35">
      <c r="G116" s="23"/>
    </row>
    <row r="117" spans="1:7" x14ac:dyDescent="0.35">
      <c r="B117" s="95" t="s">
        <v>411</v>
      </c>
      <c r="G117" s="23"/>
    </row>
    <row r="118" spans="1:7" x14ac:dyDescent="0.35">
      <c r="A118" s="23" t="s">
        <v>412</v>
      </c>
      <c r="B118" s="23" t="s">
        <v>413</v>
      </c>
      <c r="C118" s="122">
        <v>6909.39</v>
      </c>
      <c r="D118" s="124">
        <v>105922</v>
      </c>
      <c r="F118" s="49">
        <f t="shared" ref="F118:F125" si="0">IF($C$126=0,"",IF(C118="[for completion]","",C118/$C$126))</f>
        <v>0.32169615420430209</v>
      </c>
      <c r="G118" s="49">
        <f t="shared" ref="G118:G125" si="1">IF($D$126=0,"",IF(D118="[for completion]","",D118/$D$126))</f>
        <v>0.54217490338596985</v>
      </c>
    </row>
    <row r="119" spans="1:7" x14ac:dyDescent="0.35">
      <c r="A119" s="23" t="s">
        <v>414</v>
      </c>
      <c r="B119" s="23" t="s">
        <v>415</v>
      </c>
      <c r="C119" s="122">
        <v>3881.46</v>
      </c>
      <c r="D119" s="124">
        <v>27851</v>
      </c>
      <c r="F119" s="49">
        <f t="shared" si="0"/>
        <v>0.18071794394263899</v>
      </c>
      <c r="G119" s="49">
        <f t="shared" si="1"/>
        <v>0.14255880019450773</v>
      </c>
    </row>
    <row r="120" spans="1:7" x14ac:dyDescent="0.35">
      <c r="A120" s="23" t="s">
        <v>416</v>
      </c>
      <c r="B120" s="23" t="s">
        <v>417</v>
      </c>
      <c r="C120" s="122">
        <v>4129.6099999999997</v>
      </c>
      <c r="D120" s="124">
        <v>25557</v>
      </c>
      <c r="F120" s="49">
        <f t="shared" si="0"/>
        <v>0.19227162678089205</v>
      </c>
      <c r="G120" s="49">
        <f t="shared" si="1"/>
        <v>0.13081667647736289</v>
      </c>
    </row>
    <row r="121" spans="1:7" x14ac:dyDescent="0.35">
      <c r="A121" s="23" t="s">
        <v>418</v>
      </c>
      <c r="B121" s="23" t="s">
        <v>419</v>
      </c>
      <c r="C121" s="122">
        <v>3395.42</v>
      </c>
      <c r="D121" s="124">
        <v>19844</v>
      </c>
      <c r="F121" s="49">
        <f t="shared" si="0"/>
        <v>0.15808827637582643</v>
      </c>
      <c r="G121" s="49">
        <f t="shared" si="1"/>
        <v>0.10157397691500525</v>
      </c>
    </row>
    <row r="122" spans="1:7" x14ac:dyDescent="0.35">
      <c r="A122" s="23" t="s">
        <v>420</v>
      </c>
      <c r="B122" s="23" t="s">
        <v>421</v>
      </c>
      <c r="C122" s="122">
        <v>2482.75</v>
      </c>
      <c r="D122" s="124">
        <v>13231</v>
      </c>
      <c r="F122" s="49">
        <f t="shared" si="0"/>
        <v>0.11559502746996927</v>
      </c>
      <c r="G122" s="49">
        <f t="shared" si="1"/>
        <v>6.7724515650193232E-2</v>
      </c>
    </row>
    <row r="123" spans="1:7" x14ac:dyDescent="0.35">
      <c r="A123" s="23" t="s">
        <v>422</v>
      </c>
      <c r="B123" s="23" t="s">
        <v>423</v>
      </c>
      <c r="C123" s="121">
        <v>424.38</v>
      </c>
      <c r="D123" s="124">
        <v>1799</v>
      </c>
      <c r="F123" s="49">
        <f t="shared" si="0"/>
        <v>1.9758822981655648E-2</v>
      </c>
      <c r="G123" s="49">
        <f t="shared" si="1"/>
        <v>9.2084047807949217E-3</v>
      </c>
    </row>
    <row r="124" spans="1:7" x14ac:dyDescent="0.35">
      <c r="A124" s="23" t="s">
        <v>424</v>
      </c>
      <c r="B124" s="23" t="s">
        <v>425</v>
      </c>
      <c r="C124" s="121">
        <v>117.55</v>
      </c>
      <c r="D124" s="121">
        <v>527</v>
      </c>
      <c r="F124" s="49">
        <f t="shared" si="0"/>
        <v>5.473042182698575E-3</v>
      </c>
      <c r="G124" s="49">
        <f t="shared" si="1"/>
        <v>2.6975149079927316E-3</v>
      </c>
    </row>
    <row r="125" spans="1:7" x14ac:dyDescent="0.35">
      <c r="A125" s="23" t="s">
        <v>426</v>
      </c>
      <c r="B125" s="23" t="s">
        <v>427</v>
      </c>
      <c r="C125" s="121">
        <v>137.44999999999999</v>
      </c>
      <c r="D125" s="121">
        <v>634</v>
      </c>
      <c r="F125" s="49">
        <f t="shared" si="0"/>
        <v>6.3995716547164535E-3</v>
      </c>
      <c r="G125" s="49">
        <f t="shared" si="1"/>
        <v>3.2452076881734188E-3</v>
      </c>
    </row>
    <row r="126" spans="1:7" x14ac:dyDescent="0.35">
      <c r="A126" s="23" t="s">
        <v>428</v>
      </c>
      <c r="B126" s="50" t="s">
        <v>70</v>
      </c>
      <c r="C126" s="124">
        <v>21478</v>
      </c>
      <c r="D126" s="124">
        <v>195365</v>
      </c>
      <c r="F126" s="57">
        <f>SUM(F118:F125)</f>
        <v>1.0000004655926995</v>
      </c>
      <c r="G126" s="57">
        <f>SUM(G118:G125)</f>
        <v>1</v>
      </c>
    </row>
    <row r="127" spans="1:7" ht="15" customHeight="1" x14ac:dyDescent="0.35">
      <c r="A127" s="42"/>
      <c r="B127" s="43" t="s">
        <v>429</v>
      </c>
      <c r="C127" s="42" t="s">
        <v>395</v>
      </c>
      <c r="D127" s="42" t="s">
        <v>396</v>
      </c>
      <c r="E127" s="44"/>
      <c r="F127" s="42" t="s">
        <v>269</v>
      </c>
      <c r="G127" s="42" t="s">
        <v>397</v>
      </c>
    </row>
    <row r="128" spans="1:7" x14ac:dyDescent="0.35">
      <c r="A128" s="23" t="s">
        <v>430</v>
      </c>
      <c r="B128" s="23" t="s">
        <v>410</v>
      </c>
      <c r="C128" s="100" t="s">
        <v>550</v>
      </c>
      <c r="G128" s="23"/>
    </row>
    <row r="129" spans="1:14" x14ac:dyDescent="0.35">
      <c r="G129" s="23"/>
    </row>
    <row r="130" spans="1:14" x14ac:dyDescent="0.35">
      <c r="B130" s="40" t="s">
        <v>411</v>
      </c>
      <c r="G130" s="23"/>
    </row>
    <row r="131" spans="1:14" x14ac:dyDescent="0.35">
      <c r="A131" s="23" t="s">
        <v>431</v>
      </c>
      <c r="B131" s="23" t="s">
        <v>413</v>
      </c>
      <c r="C131" s="100" t="s">
        <v>550</v>
      </c>
      <c r="D131" s="68" t="str">
        <f>+C131</f>
        <v>ND3</v>
      </c>
      <c r="F131" s="49"/>
      <c r="G131" s="49"/>
    </row>
    <row r="132" spans="1:14" x14ac:dyDescent="0.35">
      <c r="A132" s="23" t="s">
        <v>432</v>
      </c>
      <c r="B132" s="23" t="s">
        <v>415</v>
      </c>
      <c r="C132" s="100" t="s">
        <v>550</v>
      </c>
      <c r="D132" s="68" t="str">
        <f t="shared" ref="D132:D139" si="2">+C132</f>
        <v>ND3</v>
      </c>
      <c r="F132" s="49"/>
      <c r="G132" s="49"/>
    </row>
    <row r="133" spans="1:14" x14ac:dyDescent="0.35">
      <c r="A133" s="23" t="s">
        <v>433</v>
      </c>
      <c r="B133" s="23" t="s">
        <v>417</v>
      </c>
      <c r="C133" s="100" t="s">
        <v>550</v>
      </c>
      <c r="D133" s="68" t="str">
        <f t="shared" si="2"/>
        <v>ND3</v>
      </c>
      <c r="F133" s="49"/>
      <c r="G133" s="49"/>
    </row>
    <row r="134" spans="1:14" x14ac:dyDescent="0.35">
      <c r="A134" s="23" t="s">
        <v>434</v>
      </c>
      <c r="B134" s="23" t="s">
        <v>419</v>
      </c>
      <c r="C134" s="100" t="s">
        <v>550</v>
      </c>
      <c r="D134" s="68" t="str">
        <f t="shared" si="2"/>
        <v>ND3</v>
      </c>
      <c r="F134" s="49"/>
      <c r="G134" s="49"/>
    </row>
    <row r="135" spans="1:14" x14ac:dyDescent="0.35">
      <c r="A135" s="23" t="s">
        <v>435</v>
      </c>
      <c r="B135" s="23" t="s">
        <v>421</v>
      </c>
      <c r="C135" s="100" t="s">
        <v>550</v>
      </c>
      <c r="D135" s="68" t="str">
        <f t="shared" si="2"/>
        <v>ND3</v>
      </c>
      <c r="F135" s="49"/>
      <c r="G135" s="49"/>
    </row>
    <row r="136" spans="1:14" x14ac:dyDescent="0.35">
      <c r="A136" s="23" t="s">
        <v>436</v>
      </c>
      <c r="B136" s="23" t="s">
        <v>423</v>
      </c>
      <c r="C136" s="100" t="s">
        <v>550</v>
      </c>
      <c r="D136" s="68" t="str">
        <f t="shared" si="2"/>
        <v>ND3</v>
      </c>
      <c r="F136" s="49"/>
      <c r="G136" s="49"/>
    </row>
    <row r="137" spans="1:14" x14ac:dyDescent="0.35">
      <c r="A137" s="23" t="s">
        <v>437</v>
      </c>
      <c r="B137" s="23" t="s">
        <v>425</v>
      </c>
      <c r="C137" s="100" t="s">
        <v>550</v>
      </c>
      <c r="D137" s="68" t="str">
        <f t="shared" si="2"/>
        <v>ND3</v>
      </c>
      <c r="F137" s="49"/>
      <c r="G137" s="49"/>
    </row>
    <row r="138" spans="1:14" x14ac:dyDescent="0.35">
      <c r="A138" s="23" t="s">
        <v>438</v>
      </c>
      <c r="B138" s="23" t="s">
        <v>427</v>
      </c>
      <c r="C138" s="100" t="s">
        <v>550</v>
      </c>
      <c r="D138" s="68" t="str">
        <f t="shared" si="2"/>
        <v>ND3</v>
      </c>
      <c r="F138" s="49"/>
      <c r="G138" s="49"/>
    </row>
    <row r="139" spans="1:14" x14ac:dyDescent="0.35">
      <c r="A139" s="23" t="s">
        <v>439</v>
      </c>
      <c r="B139" s="50" t="s">
        <v>70</v>
      </c>
      <c r="C139" s="100" t="s">
        <v>550</v>
      </c>
      <c r="D139" s="68" t="str">
        <f t="shared" si="2"/>
        <v>ND3</v>
      </c>
      <c r="F139" s="57"/>
      <c r="G139" s="57"/>
    </row>
    <row r="140" spans="1:14" ht="15" customHeight="1" x14ac:dyDescent="0.35">
      <c r="A140" s="42"/>
      <c r="B140" s="43" t="s">
        <v>440</v>
      </c>
      <c r="C140" s="42" t="s">
        <v>269</v>
      </c>
      <c r="D140" s="42"/>
      <c r="E140" s="44"/>
      <c r="F140" s="42"/>
      <c r="G140" s="42"/>
    </row>
    <row r="141" spans="1:14" x14ac:dyDescent="0.35">
      <c r="A141" s="23" t="s">
        <v>441</v>
      </c>
      <c r="B141" s="47" t="s">
        <v>442</v>
      </c>
      <c r="C141" s="74" t="s">
        <v>872</v>
      </c>
      <c r="E141" s="57"/>
      <c r="F141" s="57"/>
      <c r="G141" s="57"/>
    </row>
    <row r="142" spans="1:14" x14ac:dyDescent="0.35">
      <c r="A142" s="23" t="s">
        <v>443</v>
      </c>
      <c r="B142" s="23" t="s">
        <v>444</v>
      </c>
      <c r="C142" s="74" t="s">
        <v>873</v>
      </c>
      <c r="E142" s="57"/>
      <c r="F142" s="57"/>
    </row>
    <row r="143" spans="1:14" x14ac:dyDescent="0.35">
      <c r="A143" s="23" t="s">
        <v>445</v>
      </c>
      <c r="B143" s="23" t="s">
        <v>446</v>
      </c>
      <c r="C143" s="74" t="s">
        <v>874</v>
      </c>
      <c r="E143" s="57"/>
      <c r="F143" s="57"/>
    </row>
    <row r="144" spans="1:14" x14ac:dyDescent="0.35">
      <c r="A144" s="23" t="s">
        <v>447</v>
      </c>
      <c r="B144" s="40" t="s">
        <v>723</v>
      </c>
      <c r="C144" s="74" t="s">
        <v>875</v>
      </c>
      <c r="D144" s="37"/>
      <c r="E144" s="37"/>
      <c r="F144" s="54"/>
      <c r="G144" s="54"/>
      <c r="H144" s="21"/>
      <c r="I144" s="23"/>
      <c r="J144" s="23"/>
      <c r="K144" s="23"/>
      <c r="L144" s="21"/>
      <c r="M144" s="21"/>
      <c r="N144" s="21"/>
    </row>
    <row r="145" spans="1:7" x14ac:dyDescent="0.35">
      <c r="A145" s="23" t="s">
        <v>729</v>
      </c>
      <c r="B145" s="23" t="s">
        <v>68</v>
      </c>
      <c r="C145" s="74" t="s">
        <v>876</v>
      </c>
      <c r="E145" s="57"/>
      <c r="F145" s="57"/>
    </row>
    <row r="146" spans="1:7" ht="15" customHeight="1" x14ac:dyDescent="0.35">
      <c r="A146" s="42"/>
      <c r="B146" s="43" t="s">
        <v>448</v>
      </c>
      <c r="C146" s="42" t="s">
        <v>269</v>
      </c>
      <c r="D146" s="42"/>
      <c r="E146" s="44"/>
      <c r="F146" s="42"/>
      <c r="G146" s="45"/>
    </row>
    <row r="147" spans="1:7" x14ac:dyDescent="0.35">
      <c r="A147" s="23" t="s">
        <v>7</v>
      </c>
      <c r="B147" s="95" t="s">
        <v>761</v>
      </c>
      <c r="C147" s="74">
        <v>0.97840000000000005</v>
      </c>
      <c r="E147" s="21"/>
      <c r="F147" s="21"/>
    </row>
    <row r="148" spans="1:7" x14ac:dyDescent="0.35">
      <c r="A148" s="23" t="s">
        <v>449</v>
      </c>
      <c r="B148" s="40" t="s">
        <v>450</v>
      </c>
      <c r="C148" s="74">
        <v>2.1600000000000001E-2</v>
      </c>
      <c r="E148" s="21"/>
      <c r="F148" s="21"/>
    </row>
    <row r="149" spans="1:7" x14ac:dyDescent="0.35">
      <c r="A149" s="23" t="s">
        <v>451</v>
      </c>
      <c r="B149" s="40" t="s">
        <v>68</v>
      </c>
      <c r="C149" s="99">
        <v>0</v>
      </c>
      <c r="E149" s="21"/>
      <c r="F149" s="21"/>
    </row>
    <row r="150" spans="1:7" ht="18.5" x14ac:dyDescent="0.35">
      <c r="A150" s="70"/>
      <c r="B150" s="71" t="s">
        <v>452</v>
      </c>
      <c r="C150" s="70"/>
      <c r="D150" s="70"/>
      <c r="E150" s="70"/>
      <c r="F150" s="72"/>
      <c r="G150" s="72"/>
    </row>
    <row r="151" spans="1:7" ht="15" customHeight="1" x14ac:dyDescent="0.35">
      <c r="A151" s="42"/>
      <c r="B151" s="43" t="s">
        <v>453</v>
      </c>
      <c r="C151" s="42" t="s">
        <v>395</v>
      </c>
      <c r="D151" s="42" t="s">
        <v>396</v>
      </c>
      <c r="E151" s="42"/>
      <c r="F151" s="42" t="s">
        <v>270</v>
      </c>
      <c r="G151" s="42" t="s">
        <v>397</v>
      </c>
    </row>
    <row r="152" spans="1:7" x14ac:dyDescent="0.35">
      <c r="A152" s="23" t="s">
        <v>454</v>
      </c>
      <c r="B152" s="23" t="s">
        <v>399</v>
      </c>
      <c r="C152" s="139">
        <v>322.24</v>
      </c>
      <c r="D152" s="125">
        <v>15602</v>
      </c>
      <c r="E152" s="37"/>
      <c r="F152" s="54"/>
      <c r="G152" s="54"/>
    </row>
    <row r="153" spans="1:7" x14ac:dyDescent="0.35">
      <c r="A153" s="37"/>
      <c r="D153" s="37"/>
      <c r="E153" s="37"/>
      <c r="F153" s="54"/>
      <c r="G153" s="54"/>
    </row>
    <row r="154" spans="1:7" x14ac:dyDescent="0.35">
      <c r="B154" s="23" t="s">
        <v>400</v>
      </c>
      <c r="D154" s="37"/>
      <c r="E154" s="37"/>
      <c r="F154" s="54"/>
      <c r="G154" s="54"/>
    </row>
    <row r="155" spans="1:7" x14ac:dyDescent="0.35">
      <c r="A155" s="23" t="s">
        <v>455</v>
      </c>
      <c r="B155" s="23" t="s">
        <v>755</v>
      </c>
      <c r="C155" s="121">
        <v>322.88</v>
      </c>
      <c r="D155" s="124">
        <v>8470</v>
      </c>
      <c r="E155" s="37"/>
      <c r="F155" s="49">
        <f>IF(C161=0,"",IF(C155="[for completion]","",C155/C161))</f>
        <v>6.4221625072848024E-2</v>
      </c>
      <c r="G155" s="49">
        <f>IF(D161=0,"",IF(D155="[for completion]","",D155/D161))</f>
        <v>0.5428791180617869</v>
      </c>
    </row>
    <row r="156" spans="1:7" x14ac:dyDescent="0.35">
      <c r="A156" s="23" t="s">
        <v>456</v>
      </c>
      <c r="B156" s="23" t="s">
        <v>756</v>
      </c>
      <c r="C156" s="121">
        <v>398.77</v>
      </c>
      <c r="D156" s="124">
        <v>2804</v>
      </c>
      <c r="E156" s="37"/>
      <c r="F156" s="49">
        <f>IF(C161=0,"",IF(C156="[for completion]","",C156/C161))</f>
        <v>7.9316332477389756E-2</v>
      </c>
      <c r="G156" s="49">
        <f>IF(D161=0,"",IF(D156="[for completion]","",D156/D161))</f>
        <v>0.17972054864760928</v>
      </c>
    </row>
    <row r="157" spans="1:7" x14ac:dyDescent="0.35">
      <c r="A157" s="23" t="s">
        <v>457</v>
      </c>
      <c r="B157" s="23" t="s">
        <v>757</v>
      </c>
      <c r="C157" s="121">
        <v>303.05</v>
      </c>
      <c r="D157" s="124">
        <v>1238</v>
      </c>
      <c r="E157" s="37"/>
      <c r="F157" s="49">
        <f>IF(C161=0,"",IF(C157="[for completion]","",C157/C161))</f>
        <v>6.0277389365481278E-2</v>
      </c>
      <c r="G157" s="49">
        <f>IF(D161=0,"",IF(D157="[for completion]","",D157/D161))</f>
        <v>7.9348801435713365E-2</v>
      </c>
    </row>
    <row r="158" spans="1:7" x14ac:dyDescent="0.35">
      <c r="A158" s="23" t="s">
        <v>458</v>
      </c>
      <c r="B158" s="23" t="s">
        <v>758</v>
      </c>
      <c r="C158" s="121">
        <v>418.42</v>
      </c>
      <c r="D158" s="124">
        <v>1085</v>
      </c>
      <c r="E158" s="37"/>
      <c r="F158" s="49">
        <f>IF(C161=0,"",IF(C158="[for completion]","",C158/C161))</f>
        <v>8.3224765742632156E-2</v>
      </c>
      <c r="G158" s="49">
        <f>IF(D161=0,"",IF(D158="[for completion]","",D158/D161))</f>
        <v>6.9542366363286756E-2</v>
      </c>
    </row>
    <row r="159" spans="1:7" x14ac:dyDescent="0.35">
      <c r="A159" s="23" t="s">
        <v>459</v>
      </c>
      <c r="B159" s="23" t="s">
        <v>759</v>
      </c>
      <c r="C159" s="121">
        <v>710.66</v>
      </c>
      <c r="D159" s="124">
        <v>1003</v>
      </c>
      <c r="E159" s="37"/>
      <c r="F159" s="49">
        <f>IF(C161=0,"",IF(C159="[for completion]","",C159/C161))</f>
        <v>0.14135201955608948</v>
      </c>
      <c r="G159" s="49">
        <f>IF(D161=0,"",IF(D159="[for completion]","",D159/D161))</f>
        <v>6.4286629919241126E-2</v>
      </c>
    </row>
    <row r="160" spans="1:7" x14ac:dyDescent="0.35">
      <c r="A160" s="23" t="s">
        <v>460</v>
      </c>
      <c r="B160" s="23" t="s">
        <v>760</v>
      </c>
      <c r="C160" s="122">
        <v>2873.81</v>
      </c>
      <c r="D160" s="124">
        <v>1002</v>
      </c>
      <c r="E160" s="37"/>
      <c r="F160" s="49">
        <f>IF(C161=0,"",IF(C160="[for completion]","",C160/C161))</f>
        <v>0.57160786778555928</v>
      </c>
      <c r="G160" s="49">
        <f>IF(D161=0,"",IF(D160="[for completion]","",D160/D161))</f>
        <v>6.4222535572362516E-2</v>
      </c>
    </row>
    <row r="161" spans="1:7" x14ac:dyDescent="0.35">
      <c r="A161" s="23" t="s">
        <v>461</v>
      </c>
      <c r="B161" s="23" t="s">
        <v>70</v>
      </c>
      <c r="C161" s="123">
        <v>5027.59</v>
      </c>
      <c r="D161" s="125">
        <v>15602</v>
      </c>
      <c r="E161" s="37"/>
      <c r="F161" s="49">
        <f>IF(C161=0,"",IF(C161="[for completion]","",C161/C161))</f>
        <v>1</v>
      </c>
      <c r="G161" s="49">
        <f>IF(D161=0,"",IF(D161="[for completion]","",D161/D161))</f>
        <v>1</v>
      </c>
    </row>
    <row r="162" spans="1:7" ht="15" customHeight="1" x14ac:dyDescent="0.35">
      <c r="A162" s="42"/>
      <c r="B162" s="43" t="s">
        <v>462</v>
      </c>
      <c r="C162" s="42" t="s">
        <v>395</v>
      </c>
      <c r="D162" s="42" t="s">
        <v>396</v>
      </c>
      <c r="E162" s="42"/>
      <c r="F162" s="42" t="s">
        <v>270</v>
      </c>
      <c r="G162" s="42" t="s">
        <v>397</v>
      </c>
    </row>
    <row r="163" spans="1:7" x14ac:dyDescent="0.35">
      <c r="A163" s="23" t="s">
        <v>463</v>
      </c>
      <c r="B163" s="23" t="s">
        <v>410</v>
      </c>
      <c r="C163" s="74">
        <v>0.51039999999999996</v>
      </c>
      <c r="D163" s="94">
        <f>+D152</f>
        <v>15602</v>
      </c>
      <c r="G163" s="23"/>
    </row>
    <row r="164" spans="1:7" x14ac:dyDescent="0.35">
      <c r="G164" s="23"/>
    </row>
    <row r="165" spans="1:7" x14ac:dyDescent="0.35">
      <c r="B165" s="40" t="s">
        <v>411</v>
      </c>
      <c r="G165" s="23"/>
    </row>
    <row r="166" spans="1:7" x14ac:dyDescent="0.35">
      <c r="A166" s="23" t="s">
        <v>464</v>
      </c>
      <c r="B166" s="23" t="s">
        <v>413</v>
      </c>
      <c r="C166" s="122">
        <v>2332.96</v>
      </c>
      <c r="D166" s="124">
        <v>10710</v>
      </c>
      <c r="F166" s="49">
        <f t="shared" ref="F166:F173" si="3">IF($C$174=0,"",IF(C166="[for completion]","",C166/$C$174))</f>
        <v>0.46403147432467645</v>
      </c>
      <c r="G166" s="49">
        <f t="shared" ref="G166:G173" si="4">IF($D$174=0,"",IF(D166="[for completion]","",D166/$D$174))</f>
        <v>0.6864504550698628</v>
      </c>
    </row>
    <row r="167" spans="1:7" x14ac:dyDescent="0.35">
      <c r="A167" s="23" t="s">
        <v>465</v>
      </c>
      <c r="B167" s="23" t="s">
        <v>415</v>
      </c>
      <c r="C167" s="121">
        <v>957.69</v>
      </c>
      <c r="D167" s="124">
        <v>1938</v>
      </c>
      <c r="F167" s="49">
        <f t="shared" si="3"/>
        <v>0.19048689332264565</v>
      </c>
      <c r="G167" s="49">
        <f t="shared" si="4"/>
        <v>0.12421484425073709</v>
      </c>
    </row>
    <row r="168" spans="1:7" x14ac:dyDescent="0.35">
      <c r="A168" s="23" t="s">
        <v>466</v>
      </c>
      <c r="B168" s="23" t="s">
        <v>417</v>
      </c>
      <c r="C168" s="121">
        <v>718.68</v>
      </c>
      <c r="D168" s="124">
        <v>1431</v>
      </c>
      <c r="F168" s="49">
        <f t="shared" si="3"/>
        <v>0.14294721725518586</v>
      </c>
      <c r="G168" s="49">
        <f t="shared" si="4"/>
        <v>9.17190103832842E-2</v>
      </c>
    </row>
    <row r="169" spans="1:7" x14ac:dyDescent="0.35">
      <c r="A169" s="23" t="s">
        <v>467</v>
      </c>
      <c r="B169" s="23" t="s">
        <v>419</v>
      </c>
      <c r="C169" s="121">
        <v>474.84</v>
      </c>
      <c r="D169" s="121">
        <v>779</v>
      </c>
      <c r="F169" s="49">
        <f t="shared" si="3"/>
        <v>9.4446842324055855E-2</v>
      </c>
      <c r="G169" s="49">
        <f t="shared" si="4"/>
        <v>4.9929496218433532E-2</v>
      </c>
    </row>
    <row r="170" spans="1:7" x14ac:dyDescent="0.35">
      <c r="A170" s="23" t="s">
        <v>468</v>
      </c>
      <c r="B170" s="23" t="s">
        <v>421</v>
      </c>
      <c r="C170" s="121">
        <v>173.98</v>
      </c>
      <c r="D170" s="121">
        <v>286</v>
      </c>
      <c r="F170" s="49">
        <f t="shared" si="3"/>
        <v>3.4605049337754268E-2</v>
      </c>
      <c r="G170" s="49">
        <f t="shared" si="4"/>
        <v>1.8330983207281118E-2</v>
      </c>
    </row>
    <row r="171" spans="1:7" x14ac:dyDescent="0.35">
      <c r="A171" s="23" t="s">
        <v>469</v>
      </c>
      <c r="B171" s="23" t="s">
        <v>423</v>
      </c>
      <c r="C171" s="121">
        <v>64.290000000000006</v>
      </c>
      <c r="D171" s="121">
        <v>127</v>
      </c>
      <c r="F171" s="49">
        <f t="shared" si="3"/>
        <v>1.2787438912083126E-2</v>
      </c>
      <c r="G171" s="49">
        <f t="shared" si="4"/>
        <v>8.1399820535828747E-3</v>
      </c>
    </row>
    <row r="172" spans="1:7" x14ac:dyDescent="0.35">
      <c r="A172" s="23" t="s">
        <v>470</v>
      </c>
      <c r="B172" s="23" t="s">
        <v>425</v>
      </c>
      <c r="C172" s="121">
        <v>60.75</v>
      </c>
      <c r="D172" s="121">
        <v>80</v>
      </c>
      <c r="F172" s="49">
        <f t="shared" si="3"/>
        <v>1.2083324216970755E-2</v>
      </c>
      <c r="G172" s="49">
        <f t="shared" si="4"/>
        <v>5.1275477502884248E-3</v>
      </c>
    </row>
    <row r="173" spans="1:7" x14ac:dyDescent="0.35">
      <c r="A173" s="23" t="s">
        <v>471</v>
      </c>
      <c r="B173" s="23" t="s">
        <v>427</v>
      </c>
      <c r="C173" s="121">
        <v>244.39</v>
      </c>
      <c r="D173" s="121">
        <v>251</v>
      </c>
      <c r="F173" s="49">
        <f t="shared" si="3"/>
        <v>4.8609771282065561E-2</v>
      </c>
      <c r="G173" s="49">
        <f t="shared" si="4"/>
        <v>1.608768106652993E-2</v>
      </c>
    </row>
    <row r="174" spans="1:7" x14ac:dyDescent="0.35">
      <c r="A174" s="23" t="s">
        <v>472</v>
      </c>
      <c r="B174" s="50" t="s">
        <v>70</v>
      </c>
      <c r="C174" s="123">
        <v>5027.59</v>
      </c>
      <c r="D174" s="125">
        <v>15602</v>
      </c>
      <c r="F174" s="57">
        <f>SUM(F166:F173)</f>
        <v>0.9999980109754375</v>
      </c>
      <c r="G174" s="57">
        <f>SUM(G166:G173)</f>
        <v>1</v>
      </c>
    </row>
    <row r="175" spans="1:7" ht="15" customHeight="1" x14ac:dyDescent="0.35">
      <c r="A175" s="42"/>
      <c r="B175" s="43" t="s">
        <v>473</v>
      </c>
      <c r="C175" s="42" t="s">
        <v>395</v>
      </c>
      <c r="D175" s="42" t="s">
        <v>396</v>
      </c>
      <c r="E175" s="42"/>
      <c r="F175" s="42" t="s">
        <v>270</v>
      </c>
      <c r="G175" s="42" t="s">
        <v>397</v>
      </c>
    </row>
    <row r="176" spans="1:7" x14ac:dyDescent="0.35">
      <c r="A176" s="23" t="s">
        <v>474</v>
      </c>
      <c r="B176" s="23" t="s">
        <v>410</v>
      </c>
      <c r="C176" s="47" t="s">
        <v>550</v>
      </c>
      <c r="G176" s="23"/>
    </row>
    <row r="177" spans="1:7" x14ac:dyDescent="0.35">
      <c r="G177" s="23"/>
    </row>
    <row r="178" spans="1:7" x14ac:dyDescent="0.35">
      <c r="B178" s="40" t="s">
        <v>411</v>
      </c>
      <c r="C178" s="47"/>
      <c r="G178" s="23"/>
    </row>
    <row r="179" spans="1:7" x14ac:dyDescent="0.35">
      <c r="A179" s="23" t="s">
        <v>475</v>
      </c>
      <c r="B179" s="23" t="s">
        <v>413</v>
      </c>
      <c r="C179" s="47" t="s">
        <v>550</v>
      </c>
      <c r="D179" s="47" t="s">
        <v>550</v>
      </c>
      <c r="F179" s="49"/>
      <c r="G179" s="49"/>
    </row>
    <row r="180" spans="1:7" x14ac:dyDescent="0.35">
      <c r="A180" s="23" t="s">
        <v>476</v>
      </c>
      <c r="B180" s="23" t="s">
        <v>415</v>
      </c>
      <c r="C180" s="47" t="s">
        <v>550</v>
      </c>
      <c r="D180" s="47" t="s">
        <v>550</v>
      </c>
      <c r="F180" s="49"/>
      <c r="G180" s="49"/>
    </row>
    <row r="181" spans="1:7" x14ac:dyDescent="0.35">
      <c r="A181" s="23" t="s">
        <v>477</v>
      </c>
      <c r="B181" s="23" t="s">
        <v>417</v>
      </c>
      <c r="C181" s="47" t="s">
        <v>550</v>
      </c>
      <c r="D181" s="47" t="s">
        <v>550</v>
      </c>
      <c r="F181" s="49"/>
      <c r="G181" s="49"/>
    </row>
    <row r="182" spans="1:7" x14ac:dyDescent="0.35">
      <c r="A182" s="23" t="s">
        <v>478</v>
      </c>
      <c r="B182" s="23" t="s">
        <v>419</v>
      </c>
      <c r="C182" s="47" t="s">
        <v>550</v>
      </c>
      <c r="D182" s="47" t="s">
        <v>550</v>
      </c>
      <c r="F182" s="49"/>
      <c r="G182" s="49"/>
    </row>
    <row r="183" spans="1:7" x14ac:dyDescent="0.35">
      <c r="A183" s="23" t="s">
        <v>479</v>
      </c>
      <c r="B183" s="23" t="s">
        <v>421</v>
      </c>
      <c r="C183" s="47" t="s">
        <v>550</v>
      </c>
      <c r="D183" s="47" t="s">
        <v>550</v>
      </c>
      <c r="F183" s="49"/>
      <c r="G183" s="49"/>
    </row>
    <row r="184" spans="1:7" x14ac:dyDescent="0.35">
      <c r="A184" s="23" t="s">
        <v>480</v>
      </c>
      <c r="B184" s="23" t="s">
        <v>423</v>
      </c>
      <c r="C184" s="47" t="s">
        <v>550</v>
      </c>
      <c r="D184" s="47" t="s">
        <v>550</v>
      </c>
      <c r="F184" s="49"/>
      <c r="G184" s="49"/>
    </row>
    <row r="185" spans="1:7" x14ac:dyDescent="0.35">
      <c r="A185" s="23" t="s">
        <v>481</v>
      </c>
      <c r="B185" s="23" t="s">
        <v>425</v>
      </c>
      <c r="C185" s="47" t="s">
        <v>550</v>
      </c>
      <c r="D185" s="47" t="s">
        <v>550</v>
      </c>
      <c r="F185" s="49"/>
      <c r="G185" s="49"/>
    </row>
    <row r="186" spans="1:7" x14ac:dyDescent="0.35">
      <c r="A186" s="23" t="s">
        <v>482</v>
      </c>
      <c r="B186" s="23" t="s">
        <v>427</v>
      </c>
      <c r="C186" s="47" t="s">
        <v>550</v>
      </c>
      <c r="D186" s="47" t="s">
        <v>550</v>
      </c>
      <c r="F186" s="49"/>
      <c r="G186" s="49"/>
    </row>
    <row r="187" spans="1:7" x14ac:dyDescent="0.35">
      <c r="A187" s="23" t="s">
        <v>483</v>
      </c>
      <c r="B187" s="50" t="s">
        <v>70</v>
      </c>
      <c r="C187" s="47" t="s">
        <v>550</v>
      </c>
      <c r="D187" s="47" t="s">
        <v>550</v>
      </c>
      <c r="F187" s="57"/>
      <c r="G187" s="57"/>
    </row>
    <row r="188" spans="1:7" ht="15" customHeight="1" x14ac:dyDescent="0.35">
      <c r="A188" s="42"/>
      <c r="B188" s="43" t="s">
        <v>484</v>
      </c>
      <c r="C188" s="42" t="s">
        <v>485</v>
      </c>
      <c r="D188" s="42"/>
      <c r="E188" s="42"/>
      <c r="F188" s="42"/>
      <c r="G188" s="45"/>
    </row>
    <row r="189" spans="1:7" x14ac:dyDescent="0.35">
      <c r="A189" s="23" t="s">
        <v>486</v>
      </c>
      <c r="B189" s="40" t="s">
        <v>487</v>
      </c>
      <c r="C189" s="108">
        <v>6.3E-2</v>
      </c>
      <c r="G189" s="23"/>
    </row>
    <row r="190" spans="1:7" x14ac:dyDescent="0.35">
      <c r="A190" s="23" t="s">
        <v>488</v>
      </c>
      <c r="B190" s="40" t="s">
        <v>489</v>
      </c>
      <c r="C190" s="108">
        <v>6.83E-2</v>
      </c>
      <c r="G190" s="23"/>
    </row>
    <row r="191" spans="1:7" x14ac:dyDescent="0.35">
      <c r="A191" s="23" t="s">
        <v>490</v>
      </c>
      <c r="B191" s="40" t="s">
        <v>491</v>
      </c>
      <c r="C191" s="134">
        <v>0</v>
      </c>
      <c r="G191" s="23"/>
    </row>
    <row r="192" spans="1:7" x14ac:dyDescent="0.35">
      <c r="A192" s="23" t="s">
        <v>492</v>
      </c>
      <c r="B192" s="40" t="s">
        <v>493</v>
      </c>
      <c r="C192" s="134">
        <v>0</v>
      </c>
      <c r="G192" s="23"/>
    </row>
    <row r="193" spans="1:7" x14ac:dyDescent="0.35">
      <c r="A193" s="23" t="s">
        <v>494</v>
      </c>
      <c r="B193" s="40" t="s">
        <v>495</v>
      </c>
      <c r="C193" s="108">
        <v>0.4743</v>
      </c>
      <c r="G193" s="23"/>
    </row>
    <row r="194" spans="1:7" x14ac:dyDescent="0.35">
      <c r="A194" s="23" t="s">
        <v>496</v>
      </c>
      <c r="B194" s="40" t="s">
        <v>497</v>
      </c>
      <c r="C194" s="134">
        <v>0</v>
      </c>
      <c r="G194" s="23"/>
    </row>
    <row r="195" spans="1:7" x14ac:dyDescent="0.35">
      <c r="A195" s="23" t="s">
        <v>498</v>
      </c>
      <c r="B195" s="40" t="s">
        <v>499</v>
      </c>
      <c r="C195" s="108">
        <v>2.0999999999999999E-3</v>
      </c>
      <c r="G195" s="23"/>
    </row>
    <row r="196" spans="1:7" x14ac:dyDescent="0.35">
      <c r="A196" s="23" t="s">
        <v>500</v>
      </c>
      <c r="B196" s="40" t="s">
        <v>501</v>
      </c>
      <c r="C196" s="108">
        <v>0.1145</v>
      </c>
      <c r="G196" s="23"/>
    </row>
    <row r="197" spans="1:7" x14ac:dyDescent="0.35">
      <c r="A197" s="23" t="s">
        <v>502</v>
      </c>
      <c r="B197" s="40" t="s">
        <v>503</v>
      </c>
      <c r="C197" s="108">
        <v>6.0100000000000001E-2</v>
      </c>
      <c r="G197" s="23"/>
    </row>
    <row r="198" spans="1:7" x14ac:dyDescent="0.35">
      <c r="A198" s="23" t="s">
        <v>504</v>
      </c>
      <c r="B198" s="40" t="s">
        <v>68</v>
      </c>
      <c r="C198" s="108">
        <v>0.2177</v>
      </c>
      <c r="G198" s="23"/>
    </row>
  </sheetData>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86" location="'2. Harmonised Glossary'!A9" display="Breakdown by Interest Rate" xr:uid="{00000000-0004-0000-0200-000003000000}"/>
    <hyperlink ref="B100" location="'2. Harmonised Glossary'!A14" display="Non-Performing Loans (NPLs)" xr:uid="{00000000-0004-0000-0200-000004000000}"/>
    <hyperlink ref="B11" location="'2. Harmonised Glossary'!A12" display="Property Type Information" xr:uid="{00000000-0004-0000-0200-000005000000}"/>
    <hyperlink ref="B114" location="'2. Harmonised Glossary'!A288" display="Loan to Value (LTV) Information - Un-indexed" xr:uid="{00000000-0004-0000-0200-000006000000}"/>
    <hyperlink ref="B127" location="'2. Harmonised Glossary'!A11" display="Loan to Value (LTV) Information - Indexed" xr:uid="{00000000-0004-0000-0200-000007000000}"/>
    <hyperlink ref="B162" location="'2. Harmonised Glossary'!A11" display="Loan to Value (LTV) Information - Un-indexed" xr:uid="{00000000-0004-0000-0200-000008000000}"/>
    <hyperlink ref="B175"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89"/>
  <sheetViews>
    <sheetView tabSelected="1" workbookViewId="0">
      <selection activeCell="C61" sqref="C61"/>
    </sheetView>
  </sheetViews>
  <sheetFormatPr defaultColWidth="8.81640625" defaultRowHeight="14.5" outlineLevelRow="1" x14ac:dyDescent="0.35"/>
  <cols>
    <col min="1" max="1" width="13.26953125" style="23" customWidth="1"/>
    <col min="2" max="2" width="60.7265625" style="23" customWidth="1"/>
    <col min="3" max="7" width="41" style="23" customWidth="1"/>
    <col min="8" max="8" width="7.26953125" style="23" customWidth="1"/>
    <col min="9" max="9" width="71.81640625" style="23" customWidth="1"/>
    <col min="10" max="11" width="47.7265625" style="23" customWidth="1"/>
    <col min="12" max="12" width="7.26953125" style="23" customWidth="1"/>
    <col min="13" max="13" width="25.7265625" style="23" customWidth="1"/>
    <col min="14" max="14" width="25.7265625" style="21" customWidth="1"/>
    <col min="15" max="16384" width="8.81640625" style="113"/>
  </cols>
  <sheetData>
    <row r="1" spans="1:13" s="113" customFormat="1" x14ac:dyDescent="0.35">
      <c r="A1" s="119"/>
      <c r="B1" s="47"/>
      <c r="C1" s="23"/>
      <c r="D1" s="23"/>
      <c r="E1" s="23"/>
      <c r="F1" s="23"/>
      <c r="G1" s="23"/>
      <c r="H1" s="23"/>
      <c r="I1" s="23"/>
      <c r="J1" s="23"/>
      <c r="K1" s="23"/>
      <c r="L1" s="23"/>
      <c r="M1" s="23"/>
    </row>
    <row r="2" spans="1:13" s="113" customFormat="1" x14ac:dyDescent="0.35">
      <c r="A2" s="114" t="s">
        <v>778</v>
      </c>
      <c r="B2" s="114"/>
      <c r="C2" s="21"/>
      <c r="D2" s="21"/>
      <c r="E2" s="21"/>
      <c r="F2" s="54"/>
      <c r="G2" s="54"/>
      <c r="H2" s="21"/>
      <c r="I2" s="114"/>
      <c r="J2" s="21"/>
      <c r="K2" s="21"/>
      <c r="L2" s="21"/>
      <c r="M2" s="21"/>
    </row>
    <row r="3" spans="1:13" s="113" customFormat="1" ht="15" thickBot="1" x14ac:dyDescent="0.4">
      <c r="A3" s="21"/>
      <c r="B3" s="22"/>
      <c r="C3" s="22"/>
      <c r="D3" s="21"/>
      <c r="E3" s="21"/>
      <c r="F3" s="21"/>
      <c r="G3" s="21"/>
      <c r="H3" s="21"/>
      <c r="I3" s="23"/>
      <c r="J3" s="23"/>
      <c r="K3" s="23"/>
      <c r="L3" s="21"/>
      <c r="M3" s="21"/>
    </row>
    <row r="4" spans="1:13" s="113" customFormat="1" ht="15" thickBot="1" x14ac:dyDescent="0.4">
      <c r="A4" s="115"/>
      <c r="B4" s="116" t="s">
        <v>22</v>
      </c>
      <c r="C4" s="26" t="s">
        <v>111</v>
      </c>
      <c r="D4" s="115"/>
      <c r="E4" s="115"/>
      <c r="F4" s="21"/>
      <c r="G4" s="21"/>
      <c r="H4" s="21"/>
      <c r="I4" s="23"/>
      <c r="J4" s="23"/>
      <c r="K4" s="23"/>
      <c r="L4" s="21"/>
      <c r="M4" s="21"/>
    </row>
    <row r="5" spans="1:13" s="113" customFormat="1" ht="15" thickBot="1" x14ac:dyDescent="0.4">
      <c r="A5" s="23"/>
      <c r="B5" s="23"/>
      <c r="C5" s="23"/>
      <c r="D5" s="23"/>
      <c r="E5" s="23"/>
      <c r="F5" s="23"/>
      <c r="G5" s="23"/>
      <c r="H5" s="21"/>
      <c r="I5" s="23"/>
      <c r="J5" s="23"/>
      <c r="K5" s="23"/>
      <c r="L5" s="21"/>
      <c r="M5" s="21"/>
    </row>
    <row r="6" spans="1:13" s="113" customFormat="1" x14ac:dyDescent="0.35">
      <c r="A6" s="117"/>
      <c r="B6" s="118" t="s">
        <v>779</v>
      </c>
      <c r="C6" s="117"/>
      <c r="D6" s="23"/>
      <c r="E6" s="29"/>
      <c r="F6" s="29"/>
      <c r="G6" s="29"/>
      <c r="H6" s="21"/>
      <c r="I6" s="23"/>
      <c r="J6" s="23"/>
      <c r="K6" s="23"/>
      <c r="L6" s="21"/>
      <c r="M6" s="21"/>
    </row>
    <row r="7" spans="1:13" s="113" customFormat="1" x14ac:dyDescent="0.35">
      <c r="A7" s="23"/>
      <c r="B7" s="31" t="s">
        <v>780</v>
      </c>
      <c r="C7" s="23"/>
      <c r="D7" s="23"/>
      <c r="E7" s="23"/>
      <c r="F7" s="23"/>
      <c r="G7" s="23"/>
      <c r="H7" s="21"/>
      <c r="I7" s="23"/>
      <c r="J7" s="23"/>
      <c r="K7" s="23"/>
      <c r="L7" s="21"/>
      <c r="M7" s="21"/>
    </row>
    <row r="8" spans="1:13" s="113" customFormat="1" x14ac:dyDescent="0.35">
      <c r="A8" s="23"/>
      <c r="B8" s="31" t="s">
        <v>781</v>
      </c>
      <c r="C8" s="23"/>
      <c r="D8" s="23"/>
      <c r="E8" s="23"/>
      <c r="F8" s="23"/>
      <c r="G8" s="23"/>
      <c r="H8" s="21"/>
      <c r="I8" s="23"/>
      <c r="J8" s="23"/>
      <c r="K8" s="23"/>
      <c r="L8" s="21"/>
      <c r="M8" s="21"/>
    </row>
    <row r="9" spans="1:13" s="113" customFormat="1" ht="15" thickBot="1" x14ac:dyDescent="0.4">
      <c r="A9" s="23"/>
      <c r="B9" s="32" t="s">
        <v>782</v>
      </c>
      <c r="C9" s="23"/>
      <c r="D9" s="23"/>
      <c r="E9" s="23"/>
      <c r="F9" s="23"/>
      <c r="G9" s="23"/>
      <c r="H9" s="21"/>
      <c r="I9" s="23"/>
      <c r="J9" s="23"/>
      <c r="K9" s="23"/>
      <c r="L9" s="21"/>
      <c r="M9" s="21"/>
    </row>
    <row r="10" spans="1:13" s="113" customFormat="1" x14ac:dyDescent="0.35">
      <c r="A10" s="23"/>
      <c r="B10" s="33"/>
      <c r="C10" s="23"/>
      <c r="D10" s="23"/>
      <c r="E10" s="23"/>
      <c r="F10" s="23"/>
      <c r="G10" s="23"/>
      <c r="H10" s="21"/>
      <c r="I10" s="23"/>
      <c r="J10" s="23"/>
      <c r="K10" s="23"/>
      <c r="L10" s="21"/>
      <c r="M10" s="21"/>
    </row>
    <row r="11" spans="1:13" s="113" customFormat="1" x14ac:dyDescent="0.35">
      <c r="A11" s="23"/>
      <c r="B11" s="33"/>
      <c r="C11" s="23"/>
      <c r="D11" s="23"/>
      <c r="E11" s="23"/>
      <c r="F11" s="23"/>
      <c r="G11" s="23"/>
      <c r="H11" s="21"/>
      <c r="I11" s="23"/>
      <c r="J11" s="23"/>
      <c r="K11" s="23"/>
      <c r="L11" s="21"/>
      <c r="M11" s="21"/>
    </row>
    <row r="12" spans="1:13" s="113" customFormat="1" x14ac:dyDescent="0.35">
      <c r="A12" s="77" t="s">
        <v>32</v>
      </c>
      <c r="B12" s="77" t="s">
        <v>783</v>
      </c>
      <c r="C12" s="35"/>
      <c r="D12" s="35"/>
      <c r="E12" s="35"/>
      <c r="F12" s="35"/>
      <c r="G12" s="35"/>
      <c r="H12" s="21"/>
      <c r="I12" s="23"/>
      <c r="J12" s="23"/>
      <c r="K12" s="23"/>
      <c r="L12" s="21"/>
      <c r="M12" s="21"/>
    </row>
    <row r="13" spans="1:13" s="113" customFormat="1" ht="15" customHeight="1" x14ac:dyDescent="0.35">
      <c r="A13" s="42"/>
      <c r="B13" s="43" t="s">
        <v>784</v>
      </c>
      <c r="C13" s="42" t="s">
        <v>785</v>
      </c>
      <c r="D13" s="42" t="s">
        <v>786</v>
      </c>
      <c r="E13" s="44"/>
      <c r="F13" s="45"/>
      <c r="G13" s="45"/>
      <c r="H13" s="21"/>
      <c r="I13" s="23"/>
      <c r="J13" s="23"/>
      <c r="K13" s="23"/>
      <c r="L13" s="21"/>
      <c r="M13" s="21"/>
    </row>
    <row r="14" spans="1:13" s="113" customFormat="1" x14ac:dyDescent="0.35">
      <c r="A14" s="23" t="s">
        <v>787</v>
      </c>
      <c r="B14" s="40" t="s">
        <v>788</v>
      </c>
      <c r="C14" s="111"/>
      <c r="D14" s="111"/>
      <c r="E14" s="29"/>
      <c r="F14" s="29"/>
      <c r="G14" s="29"/>
      <c r="H14" s="21"/>
      <c r="I14" s="23"/>
      <c r="J14" s="23"/>
      <c r="K14" s="23"/>
      <c r="L14" s="21"/>
      <c r="M14" s="21"/>
    </row>
    <row r="15" spans="1:13" s="113" customFormat="1" x14ac:dyDescent="0.35">
      <c r="A15" s="23" t="s">
        <v>789</v>
      </c>
      <c r="B15" s="40" t="s">
        <v>790</v>
      </c>
      <c r="C15" s="23"/>
      <c r="D15" s="23"/>
      <c r="E15" s="29"/>
      <c r="F15" s="29"/>
      <c r="G15" s="29"/>
      <c r="H15" s="21"/>
      <c r="I15" s="23"/>
      <c r="J15" s="23"/>
      <c r="K15" s="23"/>
      <c r="L15" s="21"/>
      <c r="M15" s="21"/>
    </row>
    <row r="16" spans="1:13" s="113" customFormat="1" x14ac:dyDescent="0.35">
      <c r="A16" s="23" t="s">
        <v>791</v>
      </c>
      <c r="B16" s="40" t="s">
        <v>792</v>
      </c>
      <c r="C16" s="23" t="s">
        <v>861</v>
      </c>
      <c r="D16" s="23"/>
      <c r="E16" s="29"/>
      <c r="F16" s="29"/>
      <c r="G16" s="29"/>
      <c r="H16" s="21"/>
      <c r="I16" s="23"/>
      <c r="J16" s="23"/>
      <c r="K16" s="23"/>
      <c r="L16" s="21"/>
      <c r="M16" s="21"/>
    </row>
    <row r="17" spans="1:13" s="113" customFormat="1" x14ac:dyDescent="0.35">
      <c r="A17" s="23" t="s">
        <v>793</v>
      </c>
      <c r="B17" s="40" t="s">
        <v>794</v>
      </c>
      <c r="C17" s="23"/>
      <c r="D17" s="23"/>
      <c r="E17" s="29"/>
      <c r="F17" s="29"/>
      <c r="G17" s="29"/>
      <c r="H17" s="21"/>
      <c r="I17" s="23"/>
      <c r="J17" s="23"/>
      <c r="K17" s="23"/>
      <c r="L17" s="21"/>
      <c r="M17" s="21"/>
    </row>
    <row r="18" spans="1:13" s="113" customFormat="1" x14ac:dyDescent="0.35">
      <c r="A18" s="23" t="s">
        <v>795</v>
      </c>
      <c r="B18" s="40" t="s">
        <v>796</v>
      </c>
      <c r="C18" s="23"/>
      <c r="D18" s="23"/>
      <c r="E18" s="29"/>
      <c r="F18" s="29"/>
      <c r="G18" s="29"/>
      <c r="H18" s="21"/>
      <c r="I18" s="23"/>
      <c r="J18" s="23"/>
      <c r="K18" s="23"/>
      <c r="L18" s="21"/>
      <c r="M18" s="21"/>
    </row>
    <row r="19" spans="1:13" s="113" customFormat="1" x14ac:dyDescent="0.35">
      <c r="A19" s="23" t="s">
        <v>797</v>
      </c>
      <c r="B19" s="40" t="s">
        <v>798</v>
      </c>
      <c r="C19" s="23"/>
      <c r="D19" s="23"/>
      <c r="E19" s="29"/>
      <c r="F19" s="29"/>
      <c r="G19" s="29"/>
      <c r="H19" s="21"/>
      <c r="I19" s="23"/>
      <c r="J19" s="23"/>
      <c r="K19" s="23"/>
      <c r="L19" s="21"/>
      <c r="M19" s="21"/>
    </row>
    <row r="20" spans="1:13" s="113" customFormat="1" x14ac:dyDescent="0.35">
      <c r="A20" s="23" t="s">
        <v>799</v>
      </c>
      <c r="B20" s="40" t="s">
        <v>800</v>
      </c>
      <c r="C20" s="23"/>
      <c r="D20" s="23"/>
      <c r="E20" s="29"/>
      <c r="F20" s="29"/>
      <c r="G20" s="29"/>
      <c r="H20" s="21"/>
      <c r="I20" s="23"/>
      <c r="J20" s="23"/>
      <c r="K20" s="23"/>
      <c r="L20" s="21"/>
      <c r="M20" s="21"/>
    </row>
    <row r="21" spans="1:13" s="113" customFormat="1" x14ac:dyDescent="0.35">
      <c r="A21" s="23" t="s">
        <v>801</v>
      </c>
      <c r="B21" s="40" t="s">
        <v>802</v>
      </c>
      <c r="C21" s="23" t="s">
        <v>861</v>
      </c>
      <c r="D21" s="23"/>
      <c r="E21" s="29"/>
      <c r="F21" s="29"/>
      <c r="G21" s="29"/>
      <c r="H21" s="21"/>
      <c r="I21" s="23"/>
      <c r="J21" s="23"/>
      <c r="K21" s="23"/>
      <c r="L21" s="21"/>
      <c r="M21" s="21"/>
    </row>
    <row r="22" spans="1:13" s="113" customFormat="1" x14ac:dyDescent="0.35">
      <c r="A22" s="23" t="s">
        <v>803</v>
      </c>
      <c r="B22" s="40" t="s">
        <v>804</v>
      </c>
      <c r="C22" s="23"/>
      <c r="D22" s="23"/>
      <c r="E22" s="29"/>
      <c r="F22" s="29"/>
      <c r="G22" s="29"/>
      <c r="H22" s="21"/>
      <c r="I22" s="23"/>
      <c r="J22" s="23"/>
      <c r="K22" s="23"/>
      <c r="L22" s="21"/>
      <c r="M22" s="21"/>
    </row>
    <row r="23" spans="1:13" s="113" customFormat="1" x14ac:dyDescent="0.35">
      <c r="A23" s="23" t="s">
        <v>805</v>
      </c>
      <c r="B23" s="40" t="s">
        <v>806</v>
      </c>
      <c r="C23" s="23"/>
      <c r="D23" s="23"/>
      <c r="E23" s="29"/>
      <c r="F23" s="29"/>
      <c r="G23" s="29"/>
      <c r="H23" s="21"/>
      <c r="I23" s="23"/>
      <c r="J23" s="23"/>
      <c r="K23" s="23"/>
      <c r="L23" s="21"/>
      <c r="M23" s="21"/>
    </row>
    <row r="24" spans="1:13" s="113" customFormat="1" hidden="1" outlineLevel="1" x14ac:dyDescent="0.35">
      <c r="A24" s="23" t="s">
        <v>807</v>
      </c>
      <c r="B24" s="40" t="s">
        <v>808</v>
      </c>
      <c r="C24" s="23" t="s">
        <v>34</v>
      </c>
      <c r="D24" s="23" t="s">
        <v>34</v>
      </c>
      <c r="E24" s="29"/>
      <c r="F24" s="29"/>
      <c r="G24" s="29"/>
      <c r="H24" s="21"/>
      <c r="I24" s="23"/>
      <c r="J24" s="23"/>
      <c r="K24" s="23"/>
      <c r="L24" s="21"/>
      <c r="M24" s="21"/>
    </row>
    <row r="25" spans="1:13" s="113" customFormat="1" hidden="1" outlineLevel="1" x14ac:dyDescent="0.35">
      <c r="A25" s="23" t="s">
        <v>809</v>
      </c>
      <c r="B25" s="40" t="s">
        <v>810</v>
      </c>
      <c r="C25" s="23" t="s">
        <v>34</v>
      </c>
      <c r="D25" s="23" t="s">
        <v>34</v>
      </c>
      <c r="E25" s="29"/>
      <c r="F25" s="29"/>
      <c r="G25" s="29"/>
      <c r="H25" s="21"/>
      <c r="I25" s="23"/>
      <c r="J25" s="23"/>
      <c r="K25" s="23"/>
      <c r="L25" s="21"/>
      <c r="M25" s="21"/>
    </row>
    <row r="26" spans="1:13" s="113" customFormat="1" hidden="1" outlineLevel="1" x14ac:dyDescent="0.35">
      <c r="A26" s="23" t="s">
        <v>811</v>
      </c>
      <c r="B26" s="38"/>
      <c r="C26" s="23"/>
      <c r="D26" s="23"/>
      <c r="E26" s="29"/>
      <c r="F26" s="29"/>
      <c r="G26" s="29"/>
      <c r="H26" s="21"/>
      <c r="I26" s="23"/>
      <c r="J26" s="23"/>
      <c r="K26" s="23"/>
      <c r="L26" s="21"/>
      <c r="M26" s="21"/>
    </row>
    <row r="27" spans="1:13" s="113" customFormat="1" hidden="1" outlineLevel="1" x14ac:dyDescent="0.35">
      <c r="A27" s="23" t="s">
        <v>812</v>
      </c>
      <c r="B27" s="38"/>
      <c r="C27" s="23"/>
      <c r="D27" s="23"/>
      <c r="E27" s="29"/>
      <c r="F27" s="29"/>
      <c r="G27" s="29"/>
      <c r="H27" s="21"/>
      <c r="I27" s="23"/>
      <c r="J27" s="23"/>
      <c r="K27" s="23"/>
      <c r="L27" s="21"/>
      <c r="M27" s="21"/>
    </row>
    <row r="28" spans="1:13" s="113" customFormat="1" hidden="1" outlineLevel="1" x14ac:dyDescent="0.35">
      <c r="A28" s="23" t="s">
        <v>813</v>
      </c>
      <c r="B28" s="38"/>
      <c r="C28" s="23"/>
      <c r="D28" s="23"/>
      <c r="E28" s="29"/>
      <c r="F28" s="29"/>
      <c r="G28" s="29"/>
      <c r="H28" s="21"/>
      <c r="I28" s="23"/>
      <c r="J28" s="23"/>
      <c r="K28" s="23"/>
      <c r="L28" s="21"/>
      <c r="M28" s="21"/>
    </row>
    <row r="29" spans="1:13" s="113" customFormat="1" hidden="1" outlineLevel="1" x14ac:dyDescent="0.35">
      <c r="A29" s="23" t="s">
        <v>814</v>
      </c>
      <c r="B29" s="38"/>
      <c r="C29" s="23"/>
      <c r="D29" s="23"/>
      <c r="E29" s="29"/>
      <c r="F29" s="29"/>
      <c r="G29" s="29"/>
      <c r="H29" s="21"/>
      <c r="I29" s="23"/>
      <c r="J29" s="23"/>
      <c r="K29" s="23"/>
      <c r="L29" s="21"/>
      <c r="M29" s="21"/>
    </row>
    <row r="30" spans="1:13" s="113" customFormat="1" hidden="1" outlineLevel="1" x14ac:dyDescent="0.35">
      <c r="A30" s="23" t="s">
        <v>815</v>
      </c>
      <c r="B30" s="38"/>
      <c r="C30" s="23"/>
      <c r="D30" s="23"/>
      <c r="E30" s="29"/>
      <c r="F30" s="29"/>
      <c r="G30" s="29"/>
      <c r="H30" s="21"/>
      <c r="I30" s="23"/>
      <c r="J30" s="23"/>
      <c r="K30" s="23"/>
      <c r="L30" s="21"/>
      <c r="M30" s="21"/>
    </row>
    <row r="31" spans="1:13" s="113" customFormat="1" hidden="1" outlineLevel="1" x14ac:dyDescent="0.35">
      <c r="A31" s="23" t="s">
        <v>816</v>
      </c>
      <c r="B31" s="38"/>
      <c r="C31" s="23"/>
      <c r="D31" s="23"/>
      <c r="E31" s="29"/>
      <c r="F31" s="29"/>
      <c r="G31" s="29"/>
      <c r="H31" s="21"/>
      <c r="I31" s="23"/>
      <c r="J31" s="23"/>
      <c r="K31" s="23"/>
      <c r="L31" s="21"/>
      <c r="M31" s="21"/>
    </row>
    <row r="32" spans="1:13" s="113" customFormat="1" hidden="1" outlineLevel="1" x14ac:dyDescent="0.35">
      <c r="A32" s="23" t="s">
        <v>817</v>
      </c>
      <c r="B32" s="38"/>
      <c r="C32" s="23"/>
      <c r="D32" s="23"/>
      <c r="E32" s="29"/>
      <c r="F32" s="29"/>
      <c r="G32" s="29"/>
      <c r="H32" s="21"/>
      <c r="I32" s="23"/>
      <c r="J32" s="23"/>
      <c r="K32" s="23"/>
      <c r="L32" s="21"/>
      <c r="M32" s="21"/>
    </row>
    <row r="33" spans="1:14" hidden="1" outlineLevel="1" x14ac:dyDescent="0.35">
      <c r="A33" s="23" t="s">
        <v>818</v>
      </c>
      <c r="B33" s="38"/>
      <c r="E33" s="29"/>
      <c r="F33" s="29"/>
      <c r="G33" s="29"/>
      <c r="H33" s="21"/>
      <c r="L33" s="21"/>
      <c r="M33" s="21"/>
      <c r="N33" s="113"/>
    </row>
    <row r="34" spans="1:14" collapsed="1" x14ac:dyDescent="0.35">
      <c r="A34" s="35"/>
      <c r="B34" s="77" t="s">
        <v>781</v>
      </c>
      <c r="C34" s="35"/>
      <c r="D34" s="35"/>
      <c r="E34" s="35"/>
      <c r="F34" s="35"/>
      <c r="G34" s="35"/>
      <c r="H34" s="21"/>
      <c r="L34" s="21"/>
      <c r="M34" s="21"/>
      <c r="N34" s="113"/>
    </row>
    <row r="35" spans="1:14" ht="15" customHeight="1" x14ac:dyDescent="0.35">
      <c r="A35" s="42"/>
      <c r="B35" s="43" t="s">
        <v>819</v>
      </c>
      <c r="C35" s="42" t="s">
        <v>786</v>
      </c>
      <c r="D35" s="42" t="s">
        <v>820</v>
      </c>
      <c r="E35" s="45"/>
      <c r="F35" s="45"/>
      <c r="G35" s="45"/>
      <c r="H35" s="21"/>
      <c r="L35" s="21"/>
      <c r="M35" s="21"/>
      <c r="N35" s="113"/>
    </row>
    <row r="36" spans="1:14" x14ac:dyDescent="0.35">
      <c r="A36" s="23" t="s">
        <v>821</v>
      </c>
      <c r="B36" s="40" t="s">
        <v>862</v>
      </c>
      <c r="C36" s="111" t="s">
        <v>863</v>
      </c>
      <c r="D36" s="111" t="s">
        <v>863</v>
      </c>
      <c r="E36" s="111"/>
      <c r="F36" s="112"/>
      <c r="G36" s="112"/>
      <c r="H36" s="21"/>
      <c r="L36" s="21"/>
      <c r="M36" s="21"/>
      <c r="N36" s="113"/>
    </row>
    <row r="37" spans="1:14" x14ac:dyDescent="0.35">
      <c r="A37" s="23" t="s">
        <v>822</v>
      </c>
      <c r="B37" s="40" t="s">
        <v>823</v>
      </c>
      <c r="C37" s="111" t="s">
        <v>863</v>
      </c>
      <c r="D37" s="23" t="s">
        <v>863</v>
      </c>
      <c r="H37" s="21"/>
      <c r="L37" s="21"/>
      <c r="M37" s="21"/>
      <c r="N37" s="113"/>
    </row>
    <row r="38" spans="1:14" hidden="1" outlineLevel="1" x14ac:dyDescent="0.35">
      <c r="A38" s="23" t="s">
        <v>824</v>
      </c>
      <c r="B38" s="40"/>
      <c r="E38" s="40"/>
      <c r="F38" s="40"/>
      <c r="G38" s="40"/>
      <c r="H38" s="21"/>
      <c r="L38" s="21"/>
      <c r="M38" s="21"/>
      <c r="N38" s="113"/>
    </row>
    <row r="39" spans="1:14" hidden="1" outlineLevel="1" x14ac:dyDescent="0.35">
      <c r="A39" s="23" t="s">
        <v>825</v>
      </c>
      <c r="B39" s="40"/>
      <c r="E39" s="40"/>
      <c r="F39" s="40"/>
      <c r="G39" s="40"/>
      <c r="H39" s="21"/>
      <c r="L39" s="21"/>
      <c r="M39" s="21"/>
      <c r="N39" s="113"/>
    </row>
    <row r="40" spans="1:14" hidden="1" outlineLevel="1" x14ac:dyDescent="0.35">
      <c r="A40" s="23" t="s">
        <v>826</v>
      </c>
      <c r="B40" s="40"/>
      <c r="E40" s="40"/>
      <c r="F40" s="40"/>
      <c r="G40" s="40"/>
      <c r="H40" s="21"/>
      <c r="L40" s="21"/>
      <c r="M40" s="21"/>
      <c r="N40" s="113"/>
    </row>
    <row r="41" spans="1:14" hidden="1" outlineLevel="1" x14ac:dyDescent="0.35">
      <c r="A41" s="23" t="s">
        <v>827</v>
      </c>
      <c r="B41" s="40"/>
      <c r="E41" s="40"/>
      <c r="F41" s="40"/>
      <c r="G41" s="40"/>
      <c r="H41" s="21"/>
      <c r="L41" s="21"/>
      <c r="M41" s="21"/>
      <c r="N41" s="113"/>
    </row>
    <row r="42" spans="1:14" hidden="1" outlineLevel="1" x14ac:dyDescent="0.35">
      <c r="A42" s="23" t="s">
        <v>828</v>
      </c>
      <c r="B42" s="40"/>
      <c r="E42" s="40"/>
      <c r="F42" s="40"/>
      <c r="G42" s="40"/>
      <c r="H42" s="21"/>
      <c r="L42" s="21"/>
      <c r="M42" s="21"/>
    </row>
    <row r="43" spans="1:14" hidden="1" outlineLevel="1" x14ac:dyDescent="0.35">
      <c r="A43" s="23" t="s">
        <v>829</v>
      </c>
      <c r="B43" s="40"/>
      <c r="E43" s="40"/>
      <c r="F43" s="40"/>
      <c r="G43" s="40"/>
      <c r="H43" s="21"/>
      <c r="L43" s="21"/>
      <c r="M43" s="21"/>
    </row>
    <row r="44" spans="1:14" hidden="1" outlineLevel="1" x14ac:dyDescent="0.35">
      <c r="A44" s="23" t="s">
        <v>830</v>
      </c>
      <c r="B44" s="40"/>
      <c r="E44" s="40"/>
      <c r="F44" s="40"/>
      <c r="G44" s="40"/>
      <c r="H44" s="21"/>
      <c r="L44" s="21"/>
      <c r="M44" s="21"/>
    </row>
    <row r="45" spans="1:14" hidden="1" outlineLevel="1" x14ac:dyDescent="0.35">
      <c r="A45" s="23" t="s">
        <v>831</v>
      </c>
      <c r="B45" s="40"/>
      <c r="E45" s="40"/>
      <c r="F45" s="40"/>
      <c r="G45" s="40"/>
      <c r="H45" s="21"/>
      <c r="L45" s="21"/>
      <c r="M45" s="21"/>
    </row>
    <row r="46" spans="1:14" hidden="1" outlineLevel="1" x14ac:dyDescent="0.35">
      <c r="A46" s="23" t="s">
        <v>832</v>
      </c>
      <c r="B46" s="40"/>
      <c r="E46" s="40"/>
      <c r="F46" s="40"/>
      <c r="G46" s="40"/>
      <c r="H46" s="21"/>
      <c r="L46" s="21"/>
      <c r="M46" s="21"/>
    </row>
    <row r="47" spans="1:14" hidden="1" outlineLevel="1" x14ac:dyDescent="0.35">
      <c r="A47" s="23" t="s">
        <v>833</v>
      </c>
      <c r="B47" s="40"/>
      <c r="E47" s="40"/>
      <c r="F47" s="40"/>
      <c r="G47" s="40"/>
      <c r="H47" s="21"/>
      <c r="L47" s="21"/>
      <c r="M47" s="21"/>
    </row>
    <row r="48" spans="1:14" hidden="1" outlineLevel="1" x14ac:dyDescent="0.35">
      <c r="A48" s="23" t="s">
        <v>834</v>
      </c>
      <c r="B48" s="40"/>
      <c r="E48" s="40"/>
      <c r="F48" s="40"/>
      <c r="G48" s="40"/>
      <c r="H48" s="21"/>
      <c r="L48" s="21"/>
      <c r="M48" s="21"/>
    </row>
    <row r="49" spans="1:14" hidden="1" outlineLevel="1" x14ac:dyDescent="0.35">
      <c r="A49" s="23" t="s">
        <v>835</v>
      </c>
      <c r="B49" s="40"/>
      <c r="E49" s="40"/>
      <c r="F49" s="40"/>
      <c r="G49" s="40"/>
      <c r="H49" s="21"/>
      <c r="L49" s="21"/>
      <c r="M49" s="21"/>
    </row>
    <row r="50" spans="1:14" hidden="1" outlineLevel="1" x14ac:dyDescent="0.35">
      <c r="A50" s="23" t="s">
        <v>836</v>
      </c>
      <c r="B50" s="40"/>
      <c r="E50" s="40"/>
      <c r="F50" s="40"/>
      <c r="G50" s="40"/>
      <c r="H50" s="21"/>
      <c r="L50" s="21"/>
      <c r="M50" s="21"/>
    </row>
    <row r="51" spans="1:14" collapsed="1" x14ac:dyDescent="0.35">
      <c r="A51" s="35"/>
      <c r="B51" s="77" t="s">
        <v>782</v>
      </c>
      <c r="C51" s="35"/>
      <c r="D51" s="35"/>
      <c r="E51" s="35"/>
      <c r="F51" s="35"/>
      <c r="G51" s="35"/>
      <c r="H51" s="21"/>
    </row>
    <row r="52" spans="1:14" ht="15" customHeight="1" x14ac:dyDescent="0.35">
      <c r="A52" s="42"/>
      <c r="B52" s="43" t="s">
        <v>837</v>
      </c>
      <c r="C52" s="42" t="s">
        <v>838</v>
      </c>
      <c r="D52" s="42" t="s">
        <v>839</v>
      </c>
      <c r="E52" s="45" t="s">
        <v>840</v>
      </c>
      <c r="F52" s="45" t="s">
        <v>841</v>
      </c>
      <c r="G52" s="45" t="s">
        <v>842</v>
      </c>
      <c r="H52" s="113"/>
      <c r="I52" s="113"/>
      <c r="J52" s="113"/>
      <c r="K52" s="113"/>
      <c r="L52" s="113"/>
      <c r="M52" s="113"/>
      <c r="N52" s="113"/>
    </row>
    <row r="53" spans="1:14" x14ac:dyDescent="0.35">
      <c r="A53" s="23" t="s">
        <v>843</v>
      </c>
      <c r="B53" s="47" t="s">
        <v>844</v>
      </c>
      <c r="C53" s="134">
        <v>88</v>
      </c>
      <c r="D53" s="134">
        <v>53</v>
      </c>
      <c r="E53" s="47" t="s">
        <v>547</v>
      </c>
      <c r="F53" s="47" t="s">
        <v>547</v>
      </c>
      <c r="G53" s="47">
        <v>82</v>
      </c>
      <c r="H53" s="21"/>
    </row>
    <row r="54" spans="1:14" x14ac:dyDescent="0.35">
      <c r="A54" s="23" t="s">
        <v>845</v>
      </c>
      <c r="B54" s="47" t="s">
        <v>846</v>
      </c>
      <c r="C54" s="134">
        <v>235</v>
      </c>
      <c r="D54" s="134">
        <v>141</v>
      </c>
      <c r="E54" s="47" t="s">
        <v>547</v>
      </c>
      <c r="F54" s="47" t="s">
        <v>547</v>
      </c>
      <c r="G54" s="47">
        <v>218</v>
      </c>
      <c r="H54" s="21"/>
    </row>
    <row r="55" spans="1:14" x14ac:dyDescent="0.35">
      <c r="A55" s="42"/>
      <c r="B55" s="43" t="s">
        <v>847</v>
      </c>
      <c r="C55" s="42" t="s">
        <v>269</v>
      </c>
      <c r="D55" s="42" t="s">
        <v>270</v>
      </c>
      <c r="E55" s="45" t="s">
        <v>848</v>
      </c>
      <c r="F55" s="45" t="s">
        <v>849</v>
      </c>
      <c r="G55" s="45" t="s">
        <v>850</v>
      </c>
      <c r="H55" s="21"/>
      <c r="I55" s="113"/>
      <c r="J55" s="113"/>
      <c r="K55" s="113"/>
      <c r="L55" s="113"/>
      <c r="M55" s="113"/>
      <c r="N55" s="113"/>
    </row>
    <row r="56" spans="1:14" x14ac:dyDescent="0.35">
      <c r="A56" s="23" t="s">
        <v>851</v>
      </c>
      <c r="B56" s="47" t="s">
        <v>852</v>
      </c>
      <c r="C56" s="108">
        <v>1.8800000000000001E-2</v>
      </c>
      <c r="D56" s="108">
        <v>1.95E-2</v>
      </c>
      <c r="E56" s="109" t="s">
        <v>547</v>
      </c>
      <c r="F56" s="109" t="s">
        <v>547</v>
      </c>
      <c r="G56" s="108"/>
      <c r="H56" s="21"/>
      <c r="I56" s="113"/>
      <c r="J56" s="113"/>
      <c r="K56" s="113"/>
      <c r="L56" s="113"/>
      <c r="M56" s="113"/>
      <c r="N56" s="113"/>
    </row>
    <row r="57" spans="1:14" x14ac:dyDescent="0.35">
      <c r="A57" s="23" t="s">
        <v>853</v>
      </c>
      <c r="B57" s="47" t="s">
        <v>854</v>
      </c>
      <c r="C57" s="108">
        <v>4.1000000000000003E-3</v>
      </c>
      <c r="D57" s="108">
        <v>3.5999999999999999E-3</v>
      </c>
      <c r="E57" s="109" t="s">
        <v>547</v>
      </c>
      <c r="F57" s="109" t="s">
        <v>547</v>
      </c>
      <c r="G57" s="108"/>
      <c r="H57" s="21"/>
      <c r="I57" s="113"/>
      <c r="J57" s="113"/>
      <c r="K57" s="113"/>
      <c r="L57" s="113"/>
      <c r="M57" s="113"/>
      <c r="N57" s="113"/>
    </row>
    <row r="58" spans="1:14" x14ac:dyDescent="0.35">
      <c r="A58" s="23" t="s">
        <v>855</v>
      </c>
      <c r="B58" s="47" t="s">
        <v>856</v>
      </c>
      <c r="C58" s="108">
        <v>3.0999999999999999E-3</v>
      </c>
      <c r="D58" s="108">
        <v>3.0999999999999999E-3</v>
      </c>
      <c r="E58" s="109" t="s">
        <v>547</v>
      </c>
      <c r="F58" s="109" t="s">
        <v>547</v>
      </c>
      <c r="G58" s="108"/>
      <c r="H58" s="21"/>
      <c r="I58" s="113"/>
      <c r="J58" s="113"/>
      <c r="K58" s="113"/>
      <c r="L58" s="113"/>
      <c r="M58" s="113"/>
      <c r="N58" s="113"/>
    </row>
    <row r="59" spans="1:14" x14ac:dyDescent="0.35">
      <c r="A59" s="23" t="s">
        <v>857</v>
      </c>
      <c r="B59" s="47" t="s">
        <v>858</v>
      </c>
      <c r="C59" s="108">
        <v>2.0999999999999999E-3</v>
      </c>
      <c r="D59" s="108">
        <v>2.0999999999999999E-3</v>
      </c>
      <c r="E59" s="109" t="s">
        <v>547</v>
      </c>
      <c r="F59" s="109" t="s">
        <v>547</v>
      </c>
      <c r="G59" s="108"/>
      <c r="H59" s="21"/>
      <c r="I59" s="113"/>
      <c r="J59" s="113"/>
      <c r="K59" s="113"/>
      <c r="L59" s="113"/>
      <c r="M59" s="113"/>
      <c r="N59" s="113"/>
    </row>
    <row r="60" spans="1:14" outlineLevel="1" x14ac:dyDescent="0.35">
      <c r="A60" s="23" t="s">
        <v>859</v>
      </c>
      <c r="B60" s="47" t="s">
        <v>860</v>
      </c>
      <c r="C60" s="108">
        <v>1.4200000000000001E-2</v>
      </c>
      <c r="D60" s="108">
        <v>1.41E-2</v>
      </c>
      <c r="E60" s="109" t="s">
        <v>547</v>
      </c>
      <c r="F60" s="109" t="s">
        <v>547</v>
      </c>
      <c r="G60" s="108"/>
      <c r="H60" s="21"/>
      <c r="I60" s="113"/>
      <c r="J60" s="113"/>
      <c r="K60" s="113"/>
      <c r="L60" s="113"/>
      <c r="M60" s="113"/>
      <c r="N60" s="113"/>
    </row>
    <row r="61" spans="1:14" x14ac:dyDescent="0.35">
      <c r="H61" s="21"/>
      <c r="I61" s="113"/>
      <c r="J61" s="113"/>
      <c r="K61" s="113"/>
      <c r="L61" s="113"/>
      <c r="M61" s="113"/>
      <c r="N61" s="113"/>
    </row>
    <row r="62" spans="1:14" x14ac:dyDescent="0.35">
      <c r="H62" s="21"/>
      <c r="I62" s="113"/>
      <c r="J62" s="113"/>
      <c r="K62" s="113"/>
      <c r="L62" s="113"/>
      <c r="M62" s="113"/>
      <c r="N62" s="113"/>
    </row>
    <row r="63" spans="1:14" x14ac:dyDescent="0.35">
      <c r="H63" s="21"/>
      <c r="I63" s="113"/>
      <c r="J63" s="113"/>
      <c r="K63" s="113"/>
      <c r="L63" s="113"/>
      <c r="M63" s="113"/>
      <c r="N63" s="113"/>
    </row>
    <row r="64" spans="1:14" x14ac:dyDescent="0.35">
      <c r="H64" s="21"/>
      <c r="I64" s="113"/>
      <c r="J64" s="113"/>
      <c r="K64" s="113"/>
      <c r="L64" s="113"/>
      <c r="M64" s="113"/>
      <c r="N64" s="113"/>
    </row>
    <row r="65" spans="1:14" x14ac:dyDescent="0.35">
      <c r="H65" s="21"/>
      <c r="I65" s="113"/>
      <c r="J65" s="113"/>
      <c r="K65" s="113"/>
      <c r="L65" s="113"/>
      <c r="M65" s="113"/>
      <c r="N65" s="113"/>
    </row>
    <row r="66" spans="1:14" x14ac:dyDescent="0.35">
      <c r="A66" s="113"/>
      <c r="B66" s="113"/>
      <c r="C66" s="113"/>
      <c r="D66" s="113"/>
      <c r="E66" s="113"/>
      <c r="F66" s="113"/>
      <c r="G66" s="113"/>
      <c r="H66" s="21"/>
      <c r="I66" s="113"/>
      <c r="J66" s="113"/>
      <c r="K66" s="113"/>
      <c r="L66" s="113"/>
      <c r="M66" s="113"/>
      <c r="N66" s="113"/>
    </row>
    <row r="67" spans="1:14" x14ac:dyDescent="0.35">
      <c r="A67" s="113"/>
      <c r="B67" s="113"/>
      <c r="C67" s="113"/>
      <c r="D67" s="113"/>
      <c r="E67" s="113"/>
      <c r="F67" s="113"/>
      <c r="G67" s="113"/>
      <c r="H67" s="21"/>
      <c r="I67" s="113"/>
      <c r="J67" s="113"/>
      <c r="K67" s="113"/>
      <c r="L67" s="113"/>
      <c r="M67" s="113"/>
      <c r="N67" s="113"/>
    </row>
    <row r="68" spans="1:14" x14ac:dyDescent="0.35">
      <c r="A68" s="113"/>
      <c r="B68" s="113"/>
      <c r="C68" s="113"/>
      <c r="D68" s="113"/>
      <c r="E68" s="113"/>
      <c r="F68" s="113"/>
      <c r="G68" s="113"/>
      <c r="H68" s="21"/>
      <c r="I68" s="113"/>
      <c r="J68" s="113"/>
      <c r="K68" s="113"/>
      <c r="L68" s="113"/>
      <c r="M68" s="113"/>
      <c r="N68" s="113"/>
    </row>
    <row r="69" spans="1:14" x14ac:dyDescent="0.35">
      <c r="A69" s="113"/>
      <c r="B69" s="113"/>
      <c r="C69" s="113"/>
      <c r="D69" s="113"/>
      <c r="E69" s="113"/>
      <c r="F69" s="113"/>
      <c r="G69" s="113"/>
      <c r="H69" s="21"/>
      <c r="I69" s="113"/>
      <c r="J69" s="113"/>
      <c r="K69" s="113"/>
      <c r="L69" s="113"/>
      <c r="M69" s="113"/>
      <c r="N69" s="113"/>
    </row>
    <row r="70" spans="1:14" x14ac:dyDescent="0.35">
      <c r="A70" s="113"/>
      <c r="B70" s="113"/>
      <c r="C70" s="113"/>
      <c r="D70" s="113"/>
      <c r="E70" s="113"/>
      <c r="F70" s="113"/>
      <c r="G70" s="113"/>
      <c r="H70" s="21"/>
      <c r="I70" s="113"/>
      <c r="J70" s="113"/>
      <c r="K70" s="113"/>
      <c r="L70" s="113"/>
      <c r="M70" s="113"/>
      <c r="N70" s="113"/>
    </row>
    <row r="71" spans="1:14" x14ac:dyDescent="0.35">
      <c r="A71" s="113"/>
      <c r="B71" s="113"/>
      <c r="C71" s="113"/>
      <c r="D71" s="113"/>
      <c r="E71" s="113"/>
      <c r="F71" s="113"/>
      <c r="G71" s="113"/>
      <c r="H71" s="21"/>
      <c r="I71" s="113"/>
      <c r="J71" s="113"/>
      <c r="K71" s="113"/>
      <c r="L71" s="113"/>
      <c r="M71" s="113"/>
      <c r="N71" s="113"/>
    </row>
    <row r="72" spans="1:14" x14ac:dyDescent="0.35">
      <c r="A72" s="113"/>
      <c r="B72" s="113"/>
      <c r="C72" s="113"/>
      <c r="D72" s="113"/>
      <c r="E72" s="113"/>
      <c r="F72" s="113"/>
      <c r="G72" s="113"/>
      <c r="H72" s="21"/>
      <c r="I72" s="113"/>
      <c r="J72" s="113"/>
      <c r="K72" s="113"/>
      <c r="L72" s="113"/>
      <c r="M72" s="113"/>
      <c r="N72" s="113"/>
    </row>
    <row r="73" spans="1:14" x14ac:dyDescent="0.35">
      <c r="A73" s="113"/>
      <c r="B73" s="113"/>
      <c r="C73" s="113"/>
      <c r="D73" s="113"/>
      <c r="E73" s="113"/>
      <c r="F73" s="113"/>
      <c r="G73" s="113"/>
      <c r="H73" s="21"/>
      <c r="I73" s="113"/>
      <c r="J73" s="113"/>
      <c r="K73" s="113"/>
      <c r="L73" s="113"/>
      <c r="M73" s="113"/>
      <c r="N73" s="113"/>
    </row>
    <row r="74" spans="1:14" x14ac:dyDescent="0.35">
      <c r="A74" s="113"/>
      <c r="B74" s="113"/>
      <c r="C74" s="113"/>
      <c r="D74" s="113"/>
      <c r="E74" s="113"/>
      <c r="F74" s="113"/>
      <c r="G74" s="113"/>
      <c r="H74" s="21"/>
      <c r="I74" s="113"/>
      <c r="J74" s="113"/>
      <c r="K74" s="113"/>
      <c r="L74" s="113"/>
      <c r="M74" s="113"/>
      <c r="N74" s="113"/>
    </row>
    <row r="75" spans="1:14" x14ac:dyDescent="0.35">
      <c r="A75" s="113"/>
      <c r="B75" s="113"/>
      <c r="C75" s="113"/>
      <c r="D75" s="113"/>
      <c r="E75" s="113"/>
      <c r="F75" s="113"/>
      <c r="G75" s="113"/>
      <c r="H75" s="21"/>
      <c r="I75" s="113"/>
      <c r="J75" s="113"/>
      <c r="K75" s="113"/>
      <c r="L75" s="113"/>
      <c r="M75" s="113"/>
      <c r="N75" s="113"/>
    </row>
    <row r="76" spans="1:14" x14ac:dyDescent="0.35">
      <c r="A76" s="113"/>
      <c r="B76" s="113"/>
      <c r="C76" s="113"/>
      <c r="D76" s="113"/>
      <c r="E76" s="113"/>
      <c r="F76" s="113"/>
      <c r="G76" s="113"/>
      <c r="H76" s="21"/>
      <c r="I76" s="113"/>
      <c r="J76" s="113"/>
      <c r="K76" s="113"/>
      <c r="L76" s="113"/>
      <c r="M76" s="113"/>
      <c r="N76" s="113"/>
    </row>
    <row r="77" spans="1:14" x14ac:dyDescent="0.35">
      <c r="A77" s="113"/>
      <c r="B77" s="113"/>
      <c r="C77" s="113"/>
      <c r="D77" s="113"/>
      <c r="E77" s="113"/>
      <c r="F77" s="113"/>
      <c r="G77" s="113"/>
      <c r="H77" s="21"/>
      <c r="I77" s="113"/>
      <c r="J77" s="113"/>
      <c r="K77" s="113"/>
      <c r="L77" s="113"/>
      <c r="M77" s="113"/>
      <c r="N77" s="113"/>
    </row>
    <row r="78" spans="1:14" x14ac:dyDescent="0.35">
      <c r="A78" s="113"/>
      <c r="B78" s="113"/>
      <c r="C78" s="113"/>
      <c r="D78" s="113"/>
      <c r="E78" s="113"/>
      <c r="F78" s="113"/>
      <c r="G78" s="113"/>
      <c r="H78" s="21"/>
      <c r="I78" s="113"/>
      <c r="J78" s="113"/>
      <c r="K78" s="113"/>
      <c r="L78" s="113"/>
      <c r="M78" s="113"/>
      <c r="N78" s="113"/>
    </row>
    <row r="79" spans="1:14" x14ac:dyDescent="0.35">
      <c r="A79" s="113"/>
      <c r="B79" s="113"/>
      <c r="C79" s="113"/>
      <c r="D79" s="113"/>
      <c r="E79" s="113"/>
      <c r="F79" s="113"/>
      <c r="G79" s="113"/>
      <c r="H79" s="21"/>
      <c r="I79" s="113"/>
      <c r="J79" s="113"/>
      <c r="K79" s="113"/>
      <c r="L79" s="113"/>
      <c r="M79" s="113"/>
      <c r="N79" s="113"/>
    </row>
    <row r="80" spans="1:14" x14ac:dyDescent="0.35">
      <c r="A80" s="113"/>
      <c r="B80" s="113"/>
      <c r="C80" s="113"/>
      <c r="D80" s="113"/>
      <c r="E80" s="113"/>
      <c r="F80" s="113"/>
      <c r="G80" s="113"/>
      <c r="H80" s="21"/>
      <c r="I80" s="113"/>
      <c r="J80" s="113"/>
      <c r="K80" s="113"/>
      <c r="L80" s="113"/>
      <c r="M80" s="113"/>
      <c r="N80" s="113"/>
    </row>
    <row r="81" spans="1:14" x14ac:dyDescent="0.35">
      <c r="A81" s="113"/>
      <c r="B81" s="113"/>
      <c r="C81" s="113"/>
      <c r="D81" s="113"/>
      <c r="E81" s="113"/>
      <c r="F81" s="113"/>
      <c r="G81" s="113"/>
      <c r="H81" s="21"/>
      <c r="I81" s="113"/>
      <c r="J81" s="113"/>
      <c r="K81" s="113"/>
      <c r="L81" s="113"/>
      <c r="M81" s="113"/>
      <c r="N81" s="113"/>
    </row>
    <row r="82" spans="1:14" x14ac:dyDescent="0.35">
      <c r="A82" s="113"/>
      <c r="B82" s="113"/>
      <c r="C82" s="113"/>
      <c r="D82" s="113"/>
      <c r="E82" s="113"/>
      <c r="F82" s="113"/>
      <c r="G82" s="113"/>
      <c r="H82" s="21"/>
      <c r="I82" s="113"/>
      <c r="J82" s="113"/>
      <c r="K82" s="113"/>
      <c r="L82" s="113"/>
      <c r="M82" s="113"/>
      <c r="N82" s="113"/>
    </row>
    <row r="83" spans="1:14" x14ac:dyDescent="0.35">
      <c r="A83" s="113"/>
      <c r="B83" s="113"/>
      <c r="C83" s="113"/>
      <c r="D83" s="113"/>
      <c r="E83" s="113"/>
      <c r="F83" s="113"/>
      <c r="G83" s="113"/>
      <c r="H83" s="21"/>
      <c r="I83" s="113"/>
      <c r="J83" s="113"/>
      <c r="K83" s="113"/>
      <c r="L83" s="113"/>
      <c r="M83" s="113"/>
      <c r="N83" s="113"/>
    </row>
    <row r="84" spans="1:14" x14ac:dyDescent="0.35">
      <c r="A84" s="113"/>
      <c r="B84" s="113"/>
      <c r="C84" s="113"/>
      <c r="D84" s="113"/>
      <c r="E84" s="113"/>
      <c r="F84" s="113"/>
      <c r="G84" s="113"/>
      <c r="H84" s="21"/>
      <c r="I84" s="113"/>
      <c r="J84" s="113"/>
      <c r="K84" s="113"/>
      <c r="L84" s="113"/>
      <c r="M84" s="113"/>
      <c r="N84" s="113"/>
    </row>
    <row r="85" spans="1:14" x14ac:dyDescent="0.35">
      <c r="A85" s="113"/>
      <c r="B85" s="113"/>
      <c r="C85" s="113"/>
      <c r="D85" s="113"/>
      <c r="E85" s="113"/>
      <c r="F85" s="113"/>
      <c r="G85" s="113"/>
      <c r="H85" s="21"/>
      <c r="I85" s="113"/>
      <c r="J85" s="113"/>
      <c r="K85" s="113"/>
      <c r="L85" s="113"/>
      <c r="M85" s="113"/>
      <c r="N85" s="113"/>
    </row>
    <row r="86" spans="1:14" x14ac:dyDescent="0.35">
      <c r="A86" s="113"/>
      <c r="B86" s="113"/>
      <c r="C86" s="113"/>
      <c r="D86" s="113"/>
      <c r="E86" s="113"/>
      <c r="F86" s="113"/>
      <c r="G86" s="113"/>
      <c r="H86" s="21"/>
      <c r="I86" s="113"/>
      <c r="J86" s="113"/>
      <c r="K86" s="113"/>
      <c r="L86" s="113"/>
      <c r="M86" s="113"/>
      <c r="N86" s="113"/>
    </row>
    <row r="87" spans="1:14" x14ac:dyDescent="0.35">
      <c r="A87" s="113"/>
      <c r="B87" s="113"/>
      <c r="C87" s="113"/>
      <c r="D87" s="113"/>
      <c r="E87" s="113"/>
      <c r="F87" s="113"/>
      <c r="G87" s="113"/>
      <c r="H87" s="21"/>
      <c r="I87" s="113"/>
      <c r="J87" s="113"/>
      <c r="K87" s="113"/>
      <c r="L87" s="113"/>
      <c r="M87" s="113"/>
      <c r="N87" s="113"/>
    </row>
    <row r="88" spans="1:14" x14ac:dyDescent="0.35">
      <c r="A88" s="113"/>
      <c r="B88" s="113"/>
      <c r="C88" s="113"/>
      <c r="D88" s="113"/>
      <c r="E88" s="113"/>
      <c r="F88" s="113"/>
      <c r="G88" s="113"/>
      <c r="H88" s="21"/>
      <c r="I88" s="113"/>
      <c r="J88" s="113"/>
      <c r="K88" s="113"/>
      <c r="L88" s="113"/>
      <c r="M88" s="113"/>
      <c r="N88" s="113"/>
    </row>
    <row r="89" spans="1:14" x14ac:dyDescent="0.35">
      <c r="A89" s="113"/>
      <c r="B89" s="113"/>
      <c r="C89" s="113"/>
      <c r="D89" s="113"/>
      <c r="E89" s="113"/>
      <c r="F89" s="113"/>
      <c r="G89" s="113"/>
      <c r="H89" s="21"/>
      <c r="I89" s="113"/>
      <c r="J89" s="113"/>
      <c r="K89" s="113"/>
      <c r="L89" s="113"/>
      <c r="M89" s="113"/>
      <c r="N89" s="113"/>
    </row>
  </sheetData>
  <hyperlinks>
    <hyperlink ref="B8" location="'E. Optional ECB Repo Disclosure'!A34" display="2.  Additional information on the swaps" xr:uid="{00000000-0004-0000-0300-000000000000}"/>
    <hyperlink ref="B7" location="'E. Optional ECB Repo Disclosure'!A12" display="1. Swap Transaction Counterparties" xr:uid="{00000000-0004-0000-0300-000001000000}"/>
    <hyperlink ref="B9" location="'E. Optional ECB Repo Disclosure'!A74" display="3.  Additional information on the asset distribution" xr:uid="{00000000-0004-0000-0300-000002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C383"/>
  <sheetViews>
    <sheetView zoomScale="60" zoomScaleNormal="60" workbookViewId="0"/>
  </sheetViews>
  <sheetFormatPr defaultColWidth="11.453125" defaultRowHeight="14.5" outlineLevelRow="1" x14ac:dyDescent="0.35"/>
  <cols>
    <col min="1" max="1" width="16.26953125" customWidth="1"/>
    <col min="2" max="2" width="89.81640625" style="23" bestFit="1" customWidth="1"/>
    <col min="3" max="3" width="134.7265625" customWidth="1"/>
  </cols>
  <sheetData>
    <row r="1" spans="1:3" ht="31" x14ac:dyDescent="0.35">
      <c r="A1" s="20" t="s">
        <v>505</v>
      </c>
      <c r="B1" s="20"/>
      <c r="C1" s="21"/>
    </row>
    <row r="2" spans="1:3" x14ac:dyDescent="0.35">
      <c r="B2" s="21"/>
      <c r="C2" s="21"/>
    </row>
    <row r="3" spans="1:3" x14ac:dyDescent="0.35">
      <c r="A3" s="75" t="s">
        <v>506</v>
      </c>
      <c r="B3" s="76"/>
      <c r="C3" s="21"/>
    </row>
    <row r="4" spans="1:3" x14ac:dyDescent="0.35">
      <c r="C4" s="21"/>
    </row>
    <row r="5" spans="1:3" ht="18.5" x14ac:dyDescent="0.35">
      <c r="A5" s="34" t="s">
        <v>32</v>
      </c>
      <c r="B5" s="34" t="s">
        <v>507</v>
      </c>
      <c r="C5" s="77" t="s">
        <v>508</v>
      </c>
    </row>
    <row r="6" spans="1:3" x14ac:dyDescent="0.35">
      <c r="A6" s="1" t="s">
        <v>509</v>
      </c>
      <c r="B6" s="37" t="s">
        <v>510</v>
      </c>
      <c r="C6" s="23" t="s">
        <v>762</v>
      </c>
    </row>
    <row r="7" spans="1:3" x14ac:dyDescent="0.35">
      <c r="A7" s="1" t="s">
        <v>511</v>
      </c>
      <c r="B7" s="37" t="s">
        <v>512</v>
      </c>
      <c r="C7" s="23" t="s">
        <v>763</v>
      </c>
    </row>
    <row r="8" spans="1:3" x14ac:dyDescent="0.35">
      <c r="A8" s="1" t="s">
        <v>513</v>
      </c>
      <c r="B8" s="37" t="s">
        <v>514</v>
      </c>
      <c r="C8" s="23" t="s">
        <v>763</v>
      </c>
    </row>
    <row r="9" spans="1:3" x14ac:dyDescent="0.35">
      <c r="A9" s="1" t="s">
        <v>515</v>
      </c>
      <c r="B9" s="37" t="s">
        <v>516</v>
      </c>
      <c r="C9" s="23" t="s">
        <v>764</v>
      </c>
    </row>
    <row r="10" spans="1:3" ht="44.25" customHeight="1" x14ac:dyDescent="0.35">
      <c r="A10" s="1" t="s">
        <v>517</v>
      </c>
      <c r="B10" s="37" t="s">
        <v>731</v>
      </c>
      <c r="C10" s="23" t="s">
        <v>767</v>
      </c>
    </row>
    <row r="11" spans="1:3" ht="68.25" customHeight="1" x14ac:dyDescent="0.35">
      <c r="A11" s="1" t="s">
        <v>518</v>
      </c>
      <c r="B11" s="37" t="s">
        <v>519</v>
      </c>
      <c r="C11" s="23" t="s">
        <v>765</v>
      </c>
    </row>
    <row r="12" spans="1:3" ht="29" x14ac:dyDescent="0.35">
      <c r="A12" s="1" t="s">
        <v>520</v>
      </c>
      <c r="B12" s="37" t="s">
        <v>521</v>
      </c>
      <c r="C12" s="23" t="s">
        <v>766</v>
      </c>
    </row>
    <row r="13" spans="1:3" x14ac:dyDescent="0.35">
      <c r="A13" s="1" t="s">
        <v>522</v>
      </c>
      <c r="B13" s="37" t="s">
        <v>523</v>
      </c>
      <c r="C13" s="23"/>
    </row>
    <row r="14" spans="1:3" ht="29" x14ac:dyDescent="0.35">
      <c r="A14" s="1" t="s">
        <v>524</v>
      </c>
      <c r="B14" s="37" t="s">
        <v>525</v>
      </c>
      <c r="C14" s="23"/>
    </row>
    <row r="15" spans="1:3" x14ac:dyDescent="0.35">
      <c r="A15" s="1" t="s">
        <v>526</v>
      </c>
      <c r="B15" s="37" t="s">
        <v>527</v>
      </c>
      <c r="C15" s="23"/>
    </row>
    <row r="16" spans="1:3" ht="29" x14ac:dyDescent="0.35">
      <c r="A16" s="1" t="s">
        <v>528</v>
      </c>
      <c r="B16" s="41" t="s">
        <v>529</v>
      </c>
      <c r="C16" s="23" t="s">
        <v>768</v>
      </c>
    </row>
    <row r="17" spans="1:3" ht="30" customHeight="1" x14ac:dyDescent="0.35">
      <c r="A17" s="1" t="s">
        <v>530</v>
      </c>
      <c r="B17" s="41" t="s">
        <v>531</v>
      </c>
      <c r="C17" s="23" t="s">
        <v>34</v>
      </c>
    </row>
    <row r="18" spans="1:3" x14ac:dyDescent="0.35">
      <c r="A18" s="1" t="s">
        <v>532</v>
      </c>
      <c r="B18" s="41" t="s">
        <v>533</v>
      </c>
      <c r="C18" s="23" t="s">
        <v>769</v>
      </c>
    </row>
    <row r="19" spans="1:3" outlineLevel="1" x14ac:dyDescent="0.35">
      <c r="A19" s="1" t="s">
        <v>534</v>
      </c>
      <c r="B19" s="41" t="s">
        <v>535</v>
      </c>
      <c r="C19" s="23"/>
    </row>
    <row r="20" spans="1:3" outlineLevel="1" x14ac:dyDescent="0.35">
      <c r="A20" s="1" t="s">
        <v>536</v>
      </c>
      <c r="B20" s="73"/>
      <c r="C20" s="23"/>
    </row>
    <row r="21" spans="1:3" outlineLevel="1" x14ac:dyDescent="0.35">
      <c r="A21" s="1" t="s">
        <v>537</v>
      </c>
      <c r="B21" s="73"/>
      <c r="C21" s="23"/>
    </row>
    <row r="22" spans="1:3" outlineLevel="1" x14ac:dyDescent="0.35">
      <c r="A22" s="1" t="s">
        <v>538</v>
      </c>
      <c r="B22" s="73"/>
      <c r="C22" s="23"/>
    </row>
    <row r="23" spans="1:3" outlineLevel="1" x14ac:dyDescent="0.35">
      <c r="A23" s="1" t="s">
        <v>539</v>
      </c>
      <c r="B23" s="73"/>
      <c r="C23" s="23"/>
    </row>
    <row r="24" spans="1:3" ht="18.5" x14ac:dyDescent="0.35">
      <c r="A24" s="34"/>
      <c r="B24" s="34" t="s">
        <v>540</v>
      </c>
      <c r="C24" s="77" t="s">
        <v>541</v>
      </c>
    </row>
    <row r="25" spans="1:3" x14ac:dyDescent="0.35">
      <c r="A25" s="1" t="s">
        <v>542</v>
      </c>
      <c r="B25" s="41" t="s">
        <v>543</v>
      </c>
      <c r="C25" s="23" t="s">
        <v>544</v>
      </c>
    </row>
    <row r="26" spans="1:3" x14ac:dyDescent="0.35">
      <c r="A26" s="1" t="s">
        <v>545</v>
      </c>
      <c r="B26" s="41" t="s">
        <v>546</v>
      </c>
      <c r="C26" s="23" t="s">
        <v>547</v>
      </c>
    </row>
    <row r="27" spans="1:3" x14ac:dyDescent="0.35">
      <c r="A27" s="1" t="s">
        <v>548</v>
      </c>
      <c r="B27" s="41" t="s">
        <v>549</v>
      </c>
      <c r="C27" s="23" t="s">
        <v>550</v>
      </c>
    </row>
    <row r="28" spans="1:3" outlineLevel="1" x14ac:dyDescent="0.35">
      <c r="A28" s="1" t="s">
        <v>542</v>
      </c>
      <c r="B28" s="40"/>
      <c r="C28" s="23"/>
    </row>
    <row r="29" spans="1:3" outlineLevel="1" x14ac:dyDescent="0.35">
      <c r="A29" s="1" t="s">
        <v>551</v>
      </c>
      <c r="B29" s="40"/>
      <c r="C29" s="23"/>
    </row>
    <row r="30" spans="1:3" outlineLevel="1" x14ac:dyDescent="0.35">
      <c r="A30" s="1" t="s">
        <v>552</v>
      </c>
      <c r="B30" s="41"/>
      <c r="C30" s="23"/>
    </row>
    <row r="31" spans="1:3" ht="18.5" x14ac:dyDescent="0.35">
      <c r="A31" s="34"/>
      <c r="B31" s="34" t="s">
        <v>553</v>
      </c>
      <c r="C31" s="77" t="s">
        <v>508</v>
      </c>
    </row>
    <row r="32" spans="1:3" x14ac:dyDescent="0.35">
      <c r="A32" s="1" t="s">
        <v>554</v>
      </c>
      <c r="B32" s="37" t="s">
        <v>555</v>
      </c>
      <c r="C32" s="23" t="s">
        <v>34</v>
      </c>
    </row>
    <row r="33" spans="1:2" x14ac:dyDescent="0.35">
      <c r="A33" s="1" t="s">
        <v>556</v>
      </c>
      <c r="B33" s="40"/>
    </row>
    <row r="34" spans="1:2" x14ac:dyDescent="0.35">
      <c r="A34" s="1" t="s">
        <v>557</v>
      </c>
      <c r="B34" s="40"/>
    </row>
    <row r="35" spans="1:2" x14ac:dyDescent="0.35">
      <c r="A35" s="1" t="s">
        <v>558</v>
      </c>
      <c r="B35" s="40"/>
    </row>
    <row r="36" spans="1:2" x14ac:dyDescent="0.35">
      <c r="A36" s="1" t="s">
        <v>559</v>
      </c>
      <c r="B36" s="40"/>
    </row>
    <row r="37" spans="1:2" x14ac:dyDescent="0.35">
      <c r="A37" s="1" t="s">
        <v>560</v>
      </c>
      <c r="B37" s="40"/>
    </row>
    <row r="38" spans="1:2" x14ac:dyDescent="0.35">
      <c r="B38" s="40"/>
    </row>
    <row r="39" spans="1:2" x14ac:dyDescent="0.35">
      <c r="B39" s="40"/>
    </row>
    <row r="40" spans="1:2" x14ac:dyDescent="0.35">
      <c r="B40" s="40"/>
    </row>
    <row r="41" spans="1:2" x14ac:dyDescent="0.35">
      <c r="B41" s="40"/>
    </row>
    <row r="42" spans="1:2" x14ac:dyDescent="0.35">
      <c r="B42" s="40"/>
    </row>
    <row r="43" spans="1:2" x14ac:dyDescent="0.35">
      <c r="B43" s="40"/>
    </row>
    <row r="44" spans="1:2" x14ac:dyDescent="0.35">
      <c r="B44" s="40"/>
    </row>
    <row r="45" spans="1:2" x14ac:dyDescent="0.35">
      <c r="B45" s="40"/>
    </row>
    <row r="46" spans="1:2" x14ac:dyDescent="0.35">
      <c r="B46" s="40"/>
    </row>
    <row r="47" spans="1:2" x14ac:dyDescent="0.35">
      <c r="B47" s="40"/>
    </row>
    <row r="48" spans="1:2" x14ac:dyDescent="0.35">
      <c r="B48" s="40"/>
    </row>
    <row r="49" spans="2:2" x14ac:dyDescent="0.35">
      <c r="B49" s="40"/>
    </row>
    <row r="50" spans="2:2" x14ac:dyDescent="0.35">
      <c r="B50" s="40"/>
    </row>
    <row r="51" spans="2:2" x14ac:dyDescent="0.35">
      <c r="B51" s="40"/>
    </row>
    <row r="52" spans="2:2" x14ac:dyDescent="0.35">
      <c r="B52" s="40"/>
    </row>
    <row r="53" spans="2:2" x14ac:dyDescent="0.35">
      <c r="B53" s="40"/>
    </row>
    <row r="54" spans="2:2" x14ac:dyDescent="0.35">
      <c r="B54" s="40"/>
    </row>
    <row r="55" spans="2:2" x14ac:dyDescent="0.35">
      <c r="B55" s="40"/>
    </row>
    <row r="56" spans="2:2" x14ac:dyDescent="0.35">
      <c r="B56" s="40"/>
    </row>
    <row r="57" spans="2:2" x14ac:dyDescent="0.35">
      <c r="B57" s="40"/>
    </row>
    <row r="58" spans="2:2" x14ac:dyDescent="0.35">
      <c r="B58" s="40"/>
    </row>
    <row r="59" spans="2:2" x14ac:dyDescent="0.35">
      <c r="B59" s="40"/>
    </row>
    <row r="60" spans="2:2" x14ac:dyDescent="0.35">
      <c r="B60" s="40"/>
    </row>
    <row r="61" spans="2:2" x14ac:dyDescent="0.35">
      <c r="B61" s="40"/>
    </row>
    <row r="62" spans="2:2" x14ac:dyDescent="0.35">
      <c r="B62" s="40"/>
    </row>
    <row r="63" spans="2:2" x14ac:dyDescent="0.35">
      <c r="B63" s="40"/>
    </row>
    <row r="64" spans="2:2" x14ac:dyDescent="0.35">
      <c r="B64" s="40"/>
    </row>
    <row r="65" spans="2:2" x14ac:dyDescent="0.35">
      <c r="B65" s="40"/>
    </row>
    <row r="66" spans="2:2" x14ac:dyDescent="0.35">
      <c r="B66" s="40"/>
    </row>
    <row r="67" spans="2:2" x14ac:dyDescent="0.35">
      <c r="B67" s="40"/>
    </row>
    <row r="68" spans="2:2" x14ac:dyDescent="0.35">
      <c r="B68" s="40"/>
    </row>
    <row r="69" spans="2:2" x14ac:dyDescent="0.35">
      <c r="B69" s="40"/>
    </row>
    <row r="70" spans="2:2" x14ac:dyDescent="0.35">
      <c r="B70" s="40"/>
    </row>
    <row r="71" spans="2:2" x14ac:dyDescent="0.35">
      <c r="B71" s="40"/>
    </row>
    <row r="72" spans="2:2" x14ac:dyDescent="0.35">
      <c r="B72" s="40"/>
    </row>
    <row r="73" spans="2:2" x14ac:dyDescent="0.35">
      <c r="B73" s="40"/>
    </row>
    <row r="74" spans="2:2" x14ac:dyDescent="0.35">
      <c r="B74" s="40"/>
    </row>
    <row r="75" spans="2:2" x14ac:dyDescent="0.35">
      <c r="B75" s="40"/>
    </row>
    <row r="76" spans="2:2" x14ac:dyDescent="0.35">
      <c r="B76" s="40"/>
    </row>
    <row r="77" spans="2:2" x14ac:dyDescent="0.35">
      <c r="B77" s="40"/>
    </row>
    <row r="78" spans="2:2" x14ac:dyDescent="0.35">
      <c r="B78" s="40"/>
    </row>
    <row r="79" spans="2:2" x14ac:dyDescent="0.35">
      <c r="B79" s="40"/>
    </row>
    <row r="80" spans="2:2" x14ac:dyDescent="0.35">
      <c r="B80" s="40"/>
    </row>
    <row r="81" spans="2:2" x14ac:dyDescent="0.35">
      <c r="B81" s="40"/>
    </row>
    <row r="82" spans="2:2" x14ac:dyDescent="0.35">
      <c r="B82" s="40"/>
    </row>
    <row r="83" spans="2:2" x14ac:dyDescent="0.35">
      <c r="B83" s="21"/>
    </row>
    <row r="84" spans="2:2" x14ac:dyDescent="0.35">
      <c r="B84" s="21"/>
    </row>
    <row r="85" spans="2:2" x14ac:dyDescent="0.35">
      <c r="B85" s="21"/>
    </row>
    <row r="86" spans="2:2" x14ac:dyDescent="0.35">
      <c r="B86" s="21"/>
    </row>
    <row r="87" spans="2:2" x14ac:dyDescent="0.35">
      <c r="B87" s="21"/>
    </row>
    <row r="88" spans="2:2" x14ac:dyDescent="0.35">
      <c r="B88" s="21"/>
    </row>
    <row r="89" spans="2:2" x14ac:dyDescent="0.35">
      <c r="B89" s="21"/>
    </row>
    <row r="90" spans="2:2" x14ac:dyDescent="0.35">
      <c r="B90" s="21"/>
    </row>
    <row r="91" spans="2:2" x14ac:dyDescent="0.35">
      <c r="B91" s="21"/>
    </row>
    <row r="92" spans="2:2" x14ac:dyDescent="0.35">
      <c r="B92" s="21"/>
    </row>
    <row r="93" spans="2:2" x14ac:dyDescent="0.35">
      <c r="B93" s="40"/>
    </row>
    <row r="94" spans="2:2" x14ac:dyDescent="0.35">
      <c r="B94" s="40"/>
    </row>
    <row r="95" spans="2:2" x14ac:dyDescent="0.35">
      <c r="B95" s="40"/>
    </row>
    <row r="96" spans="2:2" x14ac:dyDescent="0.35">
      <c r="B96" s="40"/>
    </row>
    <row r="97" spans="2:2" x14ac:dyDescent="0.35">
      <c r="B97" s="40"/>
    </row>
    <row r="98" spans="2:2" x14ac:dyDescent="0.35">
      <c r="B98" s="40"/>
    </row>
    <row r="99" spans="2:2" x14ac:dyDescent="0.35">
      <c r="B99" s="40"/>
    </row>
    <row r="100" spans="2:2" x14ac:dyDescent="0.35">
      <c r="B100" s="40"/>
    </row>
    <row r="101" spans="2:2" x14ac:dyDescent="0.35">
      <c r="B101" s="19"/>
    </row>
    <row r="102" spans="2:2" x14ac:dyDescent="0.35">
      <c r="B102" s="40"/>
    </row>
    <row r="103" spans="2:2" x14ac:dyDescent="0.35">
      <c r="B103" s="40"/>
    </row>
    <row r="104" spans="2:2" x14ac:dyDescent="0.35">
      <c r="B104" s="40"/>
    </row>
    <row r="105" spans="2:2" x14ac:dyDescent="0.35">
      <c r="B105" s="40"/>
    </row>
    <row r="106" spans="2:2" x14ac:dyDescent="0.35">
      <c r="B106" s="40"/>
    </row>
    <row r="107" spans="2:2" x14ac:dyDescent="0.35">
      <c r="B107" s="40"/>
    </row>
    <row r="108" spans="2:2" x14ac:dyDescent="0.35">
      <c r="B108" s="40"/>
    </row>
    <row r="109" spans="2:2" x14ac:dyDescent="0.35">
      <c r="B109" s="40"/>
    </row>
    <row r="110" spans="2:2" x14ac:dyDescent="0.35">
      <c r="B110" s="40"/>
    </row>
    <row r="111" spans="2:2" x14ac:dyDescent="0.35">
      <c r="B111" s="40"/>
    </row>
    <row r="112" spans="2:2" x14ac:dyDescent="0.35">
      <c r="B112" s="40"/>
    </row>
    <row r="113" spans="2:2" x14ac:dyDescent="0.35">
      <c r="B113" s="40"/>
    </row>
    <row r="114" spans="2:2" x14ac:dyDescent="0.35">
      <c r="B114" s="40"/>
    </row>
    <row r="115" spans="2:2" x14ac:dyDescent="0.35">
      <c r="B115" s="40"/>
    </row>
    <row r="116" spans="2:2" x14ac:dyDescent="0.35">
      <c r="B116" s="40"/>
    </row>
    <row r="117" spans="2:2" x14ac:dyDescent="0.35">
      <c r="B117" s="40"/>
    </row>
    <row r="118" spans="2:2" x14ac:dyDescent="0.35">
      <c r="B118" s="40"/>
    </row>
    <row r="120" spans="2:2" x14ac:dyDescent="0.35">
      <c r="B120" s="40"/>
    </row>
    <row r="121" spans="2:2" x14ac:dyDescent="0.35">
      <c r="B121" s="40"/>
    </row>
    <row r="122" spans="2:2" x14ac:dyDescent="0.35">
      <c r="B122" s="40"/>
    </row>
    <row r="127" spans="2:2" x14ac:dyDescent="0.35">
      <c r="B127" s="29"/>
    </row>
    <row r="128" spans="2:2" x14ac:dyDescent="0.35">
      <c r="B128" s="78"/>
    </row>
    <row r="134" spans="2:2" x14ac:dyDescent="0.35">
      <c r="B134" s="41"/>
    </row>
    <row r="135" spans="2:2" x14ac:dyDescent="0.35">
      <c r="B135" s="40"/>
    </row>
    <row r="137" spans="2:2" x14ac:dyDescent="0.35">
      <c r="B137" s="40"/>
    </row>
    <row r="138" spans="2:2" x14ac:dyDescent="0.35">
      <c r="B138" s="40"/>
    </row>
    <row r="139" spans="2:2" x14ac:dyDescent="0.35">
      <c r="B139" s="40"/>
    </row>
    <row r="140" spans="2:2" x14ac:dyDescent="0.35">
      <c r="B140" s="40"/>
    </row>
    <row r="141" spans="2:2" x14ac:dyDescent="0.35">
      <c r="B141" s="40"/>
    </row>
    <row r="142" spans="2:2" x14ac:dyDescent="0.35">
      <c r="B142" s="40"/>
    </row>
    <row r="143" spans="2:2" x14ac:dyDescent="0.35">
      <c r="B143" s="40"/>
    </row>
    <row r="144" spans="2:2" x14ac:dyDescent="0.35">
      <c r="B144" s="40"/>
    </row>
    <row r="145" spans="2:2" x14ac:dyDescent="0.35">
      <c r="B145" s="40"/>
    </row>
    <row r="146" spans="2:2" x14ac:dyDescent="0.35">
      <c r="B146" s="40"/>
    </row>
    <row r="147" spans="2:2" x14ac:dyDescent="0.35">
      <c r="B147" s="40"/>
    </row>
    <row r="148" spans="2:2" x14ac:dyDescent="0.35">
      <c r="B148" s="40"/>
    </row>
    <row r="245" spans="2:2" x14ac:dyDescent="0.35">
      <c r="B245" s="37"/>
    </row>
    <row r="246" spans="2:2" x14ac:dyDescent="0.35">
      <c r="B246" s="40"/>
    </row>
    <row r="247" spans="2:2" x14ac:dyDescent="0.35">
      <c r="B247" s="40"/>
    </row>
    <row r="250" spans="2:2" x14ac:dyDescent="0.35">
      <c r="B250" s="40"/>
    </row>
    <row r="266" spans="2:2" x14ac:dyDescent="0.35">
      <c r="B266" s="37"/>
    </row>
    <row r="296" spans="2:2" x14ac:dyDescent="0.35">
      <c r="B296" s="29"/>
    </row>
    <row r="297" spans="2:2" x14ac:dyDescent="0.35">
      <c r="B297" s="40"/>
    </row>
    <row r="299" spans="2:2" x14ac:dyDescent="0.35">
      <c r="B299" s="40"/>
    </row>
    <row r="300" spans="2:2" x14ac:dyDescent="0.35">
      <c r="B300" s="40"/>
    </row>
    <row r="301" spans="2:2" x14ac:dyDescent="0.35">
      <c r="B301" s="40"/>
    </row>
    <row r="302" spans="2:2" x14ac:dyDescent="0.35">
      <c r="B302" s="40"/>
    </row>
    <row r="303" spans="2:2" x14ac:dyDescent="0.35">
      <c r="B303" s="40"/>
    </row>
    <row r="304" spans="2:2" x14ac:dyDescent="0.35">
      <c r="B304" s="40"/>
    </row>
    <row r="305" spans="2:2" x14ac:dyDescent="0.35">
      <c r="B305" s="40"/>
    </row>
    <row r="306" spans="2:2" x14ac:dyDescent="0.35">
      <c r="B306" s="40"/>
    </row>
    <row r="307" spans="2:2" x14ac:dyDescent="0.35">
      <c r="B307" s="40"/>
    </row>
    <row r="308" spans="2:2" x14ac:dyDescent="0.35">
      <c r="B308" s="40"/>
    </row>
    <row r="309" spans="2:2" x14ac:dyDescent="0.35">
      <c r="B309" s="40"/>
    </row>
    <row r="310" spans="2:2" x14ac:dyDescent="0.35">
      <c r="B310" s="40"/>
    </row>
    <row r="322" spans="2:2" x14ac:dyDescent="0.35">
      <c r="B322" s="40"/>
    </row>
    <row r="323" spans="2:2" x14ac:dyDescent="0.35">
      <c r="B323" s="40"/>
    </row>
    <row r="324" spans="2:2" x14ac:dyDescent="0.35">
      <c r="B324" s="40"/>
    </row>
    <row r="325" spans="2:2" x14ac:dyDescent="0.35">
      <c r="B325" s="40"/>
    </row>
    <row r="326" spans="2:2" x14ac:dyDescent="0.35">
      <c r="B326" s="40"/>
    </row>
    <row r="327" spans="2:2" x14ac:dyDescent="0.35">
      <c r="B327" s="40"/>
    </row>
    <row r="328" spans="2:2" x14ac:dyDescent="0.35">
      <c r="B328" s="40"/>
    </row>
    <row r="329" spans="2:2" x14ac:dyDescent="0.35">
      <c r="B329" s="40"/>
    </row>
    <row r="330" spans="2:2" x14ac:dyDescent="0.35">
      <c r="B330" s="40"/>
    </row>
    <row r="332" spans="2:2" x14ac:dyDescent="0.35">
      <c r="B332" s="40"/>
    </row>
    <row r="333" spans="2:2" x14ac:dyDescent="0.35">
      <c r="B333" s="40"/>
    </row>
    <row r="334" spans="2:2" x14ac:dyDescent="0.35">
      <c r="B334" s="40"/>
    </row>
    <row r="335" spans="2:2" x14ac:dyDescent="0.35">
      <c r="B335" s="40"/>
    </row>
    <row r="336" spans="2:2" x14ac:dyDescent="0.35">
      <c r="B336" s="40"/>
    </row>
    <row r="338" spans="2:2" x14ac:dyDescent="0.35">
      <c r="B338" s="40"/>
    </row>
    <row r="341" spans="2:2" x14ac:dyDescent="0.35">
      <c r="B341" s="40"/>
    </row>
    <row r="344" spans="2:2" x14ac:dyDescent="0.35">
      <c r="B344" s="40"/>
    </row>
    <row r="345" spans="2:2" x14ac:dyDescent="0.35">
      <c r="B345" s="40"/>
    </row>
    <row r="346" spans="2:2" x14ac:dyDescent="0.35">
      <c r="B346" s="40"/>
    </row>
    <row r="347" spans="2:2" x14ac:dyDescent="0.35">
      <c r="B347" s="40"/>
    </row>
    <row r="348" spans="2:2" x14ac:dyDescent="0.35">
      <c r="B348" s="40"/>
    </row>
    <row r="349" spans="2:2" x14ac:dyDescent="0.35">
      <c r="B349" s="40"/>
    </row>
    <row r="350" spans="2:2" x14ac:dyDescent="0.35">
      <c r="B350" s="40"/>
    </row>
    <row r="351" spans="2:2" x14ac:dyDescent="0.35">
      <c r="B351" s="40"/>
    </row>
    <row r="352" spans="2:2" x14ac:dyDescent="0.35">
      <c r="B352" s="40"/>
    </row>
    <row r="353" spans="2:2" x14ac:dyDescent="0.35">
      <c r="B353" s="40"/>
    </row>
    <row r="354" spans="2:2" x14ac:dyDescent="0.35">
      <c r="B354" s="40"/>
    </row>
    <row r="355" spans="2:2" x14ac:dyDescent="0.35">
      <c r="B355" s="40"/>
    </row>
    <row r="356" spans="2:2" x14ac:dyDescent="0.35">
      <c r="B356" s="40"/>
    </row>
    <row r="357" spans="2:2" x14ac:dyDescent="0.35">
      <c r="B357" s="40"/>
    </row>
    <row r="358" spans="2:2" x14ac:dyDescent="0.35">
      <c r="B358" s="40"/>
    </row>
    <row r="359" spans="2:2" x14ac:dyDescent="0.35">
      <c r="B359" s="40"/>
    </row>
    <row r="360" spans="2:2" x14ac:dyDescent="0.35">
      <c r="B360" s="40"/>
    </row>
    <row r="361" spans="2:2" x14ac:dyDescent="0.35">
      <c r="B361" s="40"/>
    </row>
    <row r="362" spans="2:2" x14ac:dyDescent="0.35">
      <c r="B362" s="40"/>
    </row>
    <row r="366" spans="2:2" x14ac:dyDescent="0.35">
      <c r="B366" s="29"/>
    </row>
    <row r="383" spans="2:2" x14ac:dyDescent="0.35">
      <c r="B383" s="79"/>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A174"/>
  <sheetViews>
    <sheetView zoomScale="60" zoomScaleNormal="60" workbookViewId="0"/>
  </sheetViews>
  <sheetFormatPr defaultColWidth="9.1796875" defaultRowHeight="14.5" x14ac:dyDescent="0.35"/>
  <cols>
    <col min="1" max="1" width="242" customWidth="1"/>
  </cols>
  <sheetData>
    <row r="1" spans="1:1" ht="31" x14ac:dyDescent="0.35">
      <c r="A1" s="20" t="s">
        <v>561</v>
      </c>
    </row>
    <row r="3" spans="1:1" ht="15" x14ac:dyDescent="0.35">
      <c r="A3" s="80"/>
    </row>
    <row r="4" spans="1:1" ht="34" x14ac:dyDescent="0.35">
      <c r="A4" s="81" t="s">
        <v>562</v>
      </c>
    </row>
    <row r="5" spans="1:1" ht="34" x14ac:dyDescent="0.35">
      <c r="A5" s="81" t="s">
        <v>563</v>
      </c>
    </row>
    <row r="6" spans="1:1" ht="34" x14ac:dyDescent="0.35">
      <c r="A6" s="81" t="s">
        <v>564</v>
      </c>
    </row>
    <row r="7" spans="1:1" ht="17" x14ac:dyDescent="0.35">
      <c r="A7" s="81"/>
    </row>
    <row r="8" spans="1:1" ht="18.5" x14ac:dyDescent="0.35">
      <c r="A8" s="82" t="s">
        <v>565</v>
      </c>
    </row>
    <row r="9" spans="1:1" ht="34" x14ac:dyDescent="0.4">
      <c r="A9" s="83" t="s">
        <v>727</v>
      </c>
    </row>
    <row r="10" spans="1:1" ht="68" x14ac:dyDescent="0.35">
      <c r="A10" s="84" t="s">
        <v>566</v>
      </c>
    </row>
    <row r="11" spans="1:1" ht="34" x14ac:dyDescent="0.35">
      <c r="A11" s="84" t="s">
        <v>567</v>
      </c>
    </row>
    <row r="12" spans="1:1" ht="17" x14ac:dyDescent="0.35">
      <c r="A12" s="84" t="s">
        <v>568</v>
      </c>
    </row>
    <row r="13" spans="1:1" ht="17" x14ac:dyDescent="0.35">
      <c r="A13" s="84" t="s">
        <v>569</v>
      </c>
    </row>
    <row r="14" spans="1:1" ht="17" x14ac:dyDescent="0.35">
      <c r="A14" s="84" t="s">
        <v>570</v>
      </c>
    </row>
    <row r="15" spans="1:1" ht="17" x14ac:dyDescent="0.35">
      <c r="A15" s="84"/>
    </row>
    <row r="16" spans="1:1" ht="18.5" x14ac:dyDescent="0.35">
      <c r="A16" s="82" t="s">
        <v>571</v>
      </c>
    </row>
    <row r="17" spans="1:1" ht="17" x14ac:dyDescent="0.35">
      <c r="A17" s="85" t="s">
        <v>572</v>
      </c>
    </row>
    <row r="18" spans="1:1" ht="34" x14ac:dyDescent="0.35">
      <c r="A18" s="86" t="s">
        <v>573</v>
      </c>
    </row>
    <row r="19" spans="1:1" ht="34" x14ac:dyDescent="0.35">
      <c r="A19" s="86" t="s">
        <v>574</v>
      </c>
    </row>
    <row r="20" spans="1:1" ht="51" x14ac:dyDescent="0.35">
      <c r="A20" s="86" t="s">
        <v>575</v>
      </c>
    </row>
    <row r="21" spans="1:1" ht="85" x14ac:dyDescent="0.35">
      <c r="A21" s="86" t="s">
        <v>576</v>
      </c>
    </row>
    <row r="22" spans="1:1" ht="51" x14ac:dyDescent="0.35">
      <c r="A22" s="86" t="s">
        <v>577</v>
      </c>
    </row>
    <row r="23" spans="1:1" ht="34" x14ac:dyDescent="0.35">
      <c r="A23" s="86" t="s">
        <v>578</v>
      </c>
    </row>
    <row r="24" spans="1:1" ht="17" x14ac:dyDescent="0.35">
      <c r="A24" s="86" t="s">
        <v>579</v>
      </c>
    </row>
    <row r="25" spans="1:1" ht="17" x14ac:dyDescent="0.35">
      <c r="A25" s="85" t="s">
        <v>580</v>
      </c>
    </row>
    <row r="26" spans="1:1" ht="51" x14ac:dyDescent="0.4">
      <c r="A26" s="87" t="s">
        <v>581</v>
      </c>
    </row>
    <row r="27" spans="1:1" ht="17" x14ac:dyDescent="0.4">
      <c r="A27" s="87" t="s">
        <v>582</v>
      </c>
    </row>
    <row r="28" spans="1:1" ht="17" x14ac:dyDescent="0.35">
      <c r="A28" s="85" t="s">
        <v>583</v>
      </c>
    </row>
    <row r="29" spans="1:1" ht="34" x14ac:dyDescent="0.35">
      <c r="A29" s="86" t="s">
        <v>584</v>
      </c>
    </row>
    <row r="30" spans="1:1" ht="34" x14ac:dyDescent="0.35">
      <c r="A30" s="86" t="s">
        <v>585</v>
      </c>
    </row>
    <row r="31" spans="1:1" ht="34" x14ac:dyDescent="0.35">
      <c r="A31" s="86" t="s">
        <v>586</v>
      </c>
    </row>
    <row r="32" spans="1:1" ht="34" x14ac:dyDescent="0.35">
      <c r="A32" s="86" t="s">
        <v>587</v>
      </c>
    </row>
    <row r="33" spans="1:1" ht="17" x14ac:dyDescent="0.35">
      <c r="A33" s="86"/>
    </row>
    <row r="34" spans="1:1" ht="18.5" x14ac:dyDescent="0.35">
      <c r="A34" s="82" t="s">
        <v>588</v>
      </c>
    </row>
    <row r="35" spans="1:1" ht="17" x14ac:dyDescent="0.35">
      <c r="A35" s="85" t="s">
        <v>589</v>
      </c>
    </row>
    <row r="36" spans="1:1" ht="34" x14ac:dyDescent="0.35">
      <c r="A36" s="86" t="s">
        <v>590</v>
      </c>
    </row>
    <row r="37" spans="1:1" ht="34" x14ac:dyDescent="0.35">
      <c r="A37" s="86" t="s">
        <v>591</v>
      </c>
    </row>
    <row r="38" spans="1:1" ht="34" x14ac:dyDescent="0.35">
      <c r="A38" s="86" t="s">
        <v>592</v>
      </c>
    </row>
    <row r="39" spans="1:1" ht="17" x14ac:dyDescent="0.35">
      <c r="A39" s="86" t="s">
        <v>593</v>
      </c>
    </row>
    <row r="40" spans="1:1" ht="17" x14ac:dyDescent="0.35">
      <c r="A40" s="86" t="s">
        <v>594</v>
      </c>
    </row>
    <row r="41" spans="1:1" ht="17" x14ac:dyDescent="0.35">
      <c r="A41" s="85" t="s">
        <v>595</v>
      </c>
    </row>
    <row r="42" spans="1:1" ht="17" x14ac:dyDescent="0.35">
      <c r="A42" s="86" t="s">
        <v>596</v>
      </c>
    </row>
    <row r="43" spans="1:1" ht="17" x14ac:dyDescent="0.4">
      <c r="A43" s="87" t="s">
        <v>597</v>
      </c>
    </row>
    <row r="44" spans="1:1" ht="17" x14ac:dyDescent="0.35">
      <c r="A44" s="85" t="s">
        <v>598</v>
      </c>
    </row>
    <row r="45" spans="1:1" ht="34" x14ac:dyDescent="0.4">
      <c r="A45" s="87" t="s">
        <v>599</v>
      </c>
    </row>
    <row r="46" spans="1:1" ht="34" x14ac:dyDescent="0.35">
      <c r="A46" s="86" t="s">
        <v>600</v>
      </c>
    </row>
    <row r="47" spans="1:1" ht="34" x14ac:dyDescent="0.35">
      <c r="A47" s="86" t="s">
        <v>601</v>
      </c>
    </row>
    <row r="48" spans="1:1" ht="17" x14ac:dyDescent="0.35">
      <c r="A48" s="86" t="s">
        <v>602</v>
      </c>
    </row>
    <row r="49" spans="1:1" ht="17" x14ac:dyDescent="0.4">
      <c r="A49" s="87" t="s">
        <v>603</v>
      </c>
    </row>
    <row r="50" spans="1:1" ht="17" x14ac:dyDescent="0.35">
      <c r="A50" s="85" t="s">
        <v>604</v>
      </c>
    </row>
    <row r="51" spans="1:1" ht="34" x14ac:dyDescent="0.4">
      <c r="A51" s="87" t="s">
        <v>605</v>
      </c>
    </row>
    <row r="52" spans="1:1" ht="17" x14ac:dyDescent="0.35">
      <c r="A52" s="86" t="s">
        <v>606</v>
      </c>
    </row>
    <row r="53" spans="1:1" ht="34" x14ac:dyDescent="0.4">
      <c r="A53" s="87" t="s">
        <v>607</v>
      </c>
    </row>
    <row r="54" spans="1:1" ht="17" x14ac:dyDescent="0.35">
      <c r="A54" s="85" t="s">
        <v>608</v>
      </c>
    </row>
    <row r="55" spans="1:1" ht="17" x14ac:dyDescent="0.4">
      <c r="A55" s="87" t="s">
        <v>609</v>
      </c>
    </row>
    <row r="56" spans="1:1" ht="34" x14ac:dyDescent="0.35">
      <c r="A56" s="86" t="s">
        <v>610</v>
      </c>
    </row>
    <row r="57" spans="1:1" ht="17" x14ac:dyDescent="0.35">
      <c r="A57" s="86" t="s">
        <v>611</v>
      </c>
    </row>
    <row r="58" spans="1:1" ht="17" x14ac:dyDescent="0.35">
      <c r="A58" s="86" t="s">
        <v>612</v>
      </c>
    </row>
    <row r="59" spans="1:1" ht="17" x14ac:dyDescent="0.35">
      <c r="A59" s="85" t="s">
        <v>613</v>
      </c>
    </row>
    <row r="60" spans="1:1" ht="17" x14ac:dyDescent="0.35">
      <c r="A60" s="86" t="s">
        <v>614</v>
      </c>
    </row>
    <row r="61" spans="1:1" ht="17" x14ac:dyDescent="0.35">
      <c r="A61" s="88"/>
    </row>
    <row r="62" spans="1:1" ht="18.5" x14ac:dyDescent="0.35">
      <c r="A62" s="82" t="s">
        <v>615</v>
      </c>
    </row>
    <row r="63" spans="1:1" ht="17" x14ac:dyDescent="0.35">
      <c r="A63" s="85" t="s">
        <v>616</v>
      </c>
    </row>
    <row r="64" spans="1:1" ht="34" x14ac:dyDescent="0.35">
      <c r="A64" s="86" t="s">
        <v>617</v>
      </c>
    </row>
    <row r="65" spans="1:1" ht="17" x14ac:dyDescent="0.35">
      <c r="A65" s="86" t="s">
        <v>618</v>
      </c>
    </row>
    <row r="66" spans="1:1" ht="34" x14ac:dyDescent="0.35">
      <c r="A66" s="84" t="s">
        <v>619</v>
      </c>
    </row>
    <row r="67" spans="1:1" ht="34" x14ac:dyDescent="0.35">
      <c r="A67" s="84" t="s">
        <v>620</v>
      </c>
    </row>
    <row r="68" spans="1:1" ht="34" x14ac:dyDescent="0.35">
      <c r="A68" s="84" t="s">
        <v>621</v>
      </c>
    </row>
    <row r="69" spans="1:1" ht="17" x14ac:dyDescent="0.35">
      <c r="A69" s="89" t="s">
        <v>622</v>
      </c>
    </row>
    <row r="70" spans="1:1" ht="34" x14ac:dyDescent="0.35">
      <c r="A70" s="84" t="s">
        <v>623</v>
      </c>
    </row>
    <row r="71" spans="1:1" ht="17" x14ac:dyDescent="0.35">
      <c r="A71" s="84" t="s">
        <v>624</v>
      </c>
    </row>
    <row r="72" spans="1:1" ht="17" x14ac:dyDescent="0.35">
      <c r="A72" s="89" t="s">
        <v>625</v>
      </c>
    </row>
    <row r="73" spans="1:1" ht="17" x14ac:dyDescent="0.35">
      <c r="A73" s="84" t="s">
        <v>626</v>
      </c>
    </row>
    <row r="74" spans="1:1" ht="17" x14ac:dyDescent="0.35">
      <c r="A74" s="89" t="s">
        <v>627</v>
      </c>
    </row>
    <row r="75" spans="1:1" ht="34" x14ac:dyDescent="0.35">
      <c r="A75" s="84" t="s">
        <v>628</v>
      </c>
    </row>
    <row r="76" spans="1:1" ht="17" x14ac:dyDescent="0.35">
      <c r="A76" s="84" t="s">
        <v>629</v>
      </c>
    </row>
    <row r="77" spans="1:1" ht="51" x14ac:dyDescent="0.35">
      <c r="A77" s="84" t="s">
        <v>630</v>
      </c>
    </row>
    <row r="78" spans="1:1" ht="17" x14ac:dyDescent="0.35">
      <c r="A78" s="89" t="s">
        <v>631</v>
      </c>
    </row>
    <row r="79" spans="1:1" ht="17" x14ac:dyDescent="0.4">
      <c r="A79" s="83" t="s">
        <v>632</v>
      </c>
    </row>
    <row r="80" spans="1:1" ht="17" x14ac:dyDescent="0.35">
      <c r="A80" s="89" t="s">
        <v>633</v>
      </c>
    </row>
    <row r="81" spans="1:1" ht="34" x14ac:dyDescent="0.35">
      <c r="A81" s="84" t="s">
        <v>634</v>
      </c>
    </row>
    <row r="82" spans="1:1" ht="34" x14ac:dyDescent="0.35">
      <c r="A82" s="84" t="s">
        <v>635</v>
      </c>
    </row>
    <row r="83" spans="1:1" ht="34" x14ac:dyDescent="0.35">
      <c r="A83" s="84" t="s">
        <v>636</v>
      </c>
    </row>
    <row r="84" spans="1:1" ht="34" x14ac:dyDescent="0.35">
      <c r="A84" s="84" t="s">
        <v>637</v>
      </c>
    </row>
    <row r="85" spans="1:1" ht="34" x14ac:dyDescent="0.35">
      <c r="A85" s="84" t="s">
        <v>638</v>
      </c>
    </row>
    <row r="86" spans="1:1" ht="17" x14ac:dyDescent="0.35">
      <c r="A86" s="89" t="s">
        <v>639</v>
      </c>
    </row>
    <row r="87" spans="1:1" ht="17" x14ac:dyDescent="0.35">
      <c r="A87" s="84" t="s">
        <v>640</v>
      </c>
    </row>
    <row r="88" spans="1:1" ht="17" x14ac:dyDescent="0.35">
      <c r="A88" s="84" t="s">
        <v>641</v>
      </c>
    </row>
    <row r="89" spans="1:1" ht="17" x14ac:dyDescent="0.35">
      <c r="A89" s="89" t="s">
        <v>642</v>
      </c>
    </row>
    <row r="90" spans="1:1" ht="34" x14ac:dyDescent="0.35">
      <c r="A90" s="84" t="s">
        <v>643</v>
      </c>
    </row>
    <row r="91" spans="1:1" ht="17" x14ac:dyDescent="0.35">
      <c r="A91" s="89" t="s">
        <v>644</v>
      </c>
    </row>
    <row r="92" spans="1:1" ht="17" x14ac:dyDescent="0.4">
      <c r="A92" s="83" t="s">
        <v>645</v>
      </c>
    </row>
    <row r="93" spans="1:1" ht="17" x14ac:dyDescent="0.35">
      <c r="A93" s="84" t="s">
        <v>646</v>
      </c>
    </row>
    <row r="94" spans="1:1" ht="17" x14ac:dyDescent="0.35">
      <c r="A94" s="84"/>
    </row>
    <row r="95" spans="1:1" ht="18.5" x14ac:dyDescent="0.35">
      <c r="A95" s="82" t="s">
        <v>647</v>
      </c>
    </row>
    <row r="96" spans="1:1" ht="34" x14ac:dyDescent="0.4">
      <c r="A96" s="83" t="s">
        <v>648</v>
      </c>
    </row>
    <row r="97" spans="1:1" ht="17" x14ac:dyDescent="0.4">
      <c r="A97" s="83" t="s">
        <v>649</v>
      </c>
    </row>
    <row r="98" spans="1:1" ht="17" x14ac:dyDescent="0.35">
      <c r="A98" s="89" t="s">
        <v>650</v>
      </c>
    </row>
    <row r="99" spans="1:1" ht="17" x14ac:dyDescent="0.35">
      <c r="A99" s="81" t="s">
        <v>651</v>
      </c>
    </row>
    <row r="100" spans="1:1" ht="17" x14ac:dyDescent="0.35">
      <c r="A100" s="84" t="s">
        <v>652</v>
      </c>
    </row>
    <row r="101" spans="1:1" ht="17" x14ac:dyDescent="0.35">
      <c r="A101" s="84" t="s">
        <v>653</v>
      </c>
    </row>
    <row r="102" spans="1:1" ht="17" x14ac:dyDescent="0.35">
      <c r="A102" s="84" t="s">
        <v>654</v>
      </c>
    </row>
    <row r="103" spans="1:1" ht="17" x14ac:dyDescent="0.35">
      <c r="A103" s="84" t="s">
        <v>655</v>
      </c>
    </row>
    <row r="104" spans="1:1" ht="34" x14ac:dyDescent="0.35">
      <c r="A104" s="84" t="s">
        <v>656</v>
      </c>
    </row>
    <row r="105" spans="1:1" ht="17" x14ac:dyDescent="0.35">
      <c r="A105" s="81" t="s">
        <v>657</v>
      </c>
    </row>
    <row r="106" spans="1:1" ht="17" x14ac:dyDescent="0.35">
      <c r="A106" s="84" t="s">
        <v>658</v>
      </c>
    </row>
    <row r="107" spans="1:1" ht="17" x14ac:dyDescent="0.35">
      <c r="A107" s="84" t="s">
        <v>659</v>
      </c>
    </row>
    <row r="108" spans="1:1" ht="17" x14ac:dyDescent="0.35">
      <c r="A108" s="84" t="s">
        <v>660</v>
      </c>
    </row>
    <row r="109" spans="1:1" ht="17" x14ac:dyDescent="0.35">
      <c r="A109" s="84" t="s">
        <v>661</v>
      </c>
    </row>
    <row r="110" spans="1:1" ht="17" x14ac:dyDescent="0.35">
      <c r="A110" s="84" t="s">
        <v>662</v>
      </c>
    </row>
    <row r="111" spans="1:1" ht="17" x14ac:dyDescent="0.35">
      <c r="A111" s="84" t="s">
        <v>663</v>
      </c>
    </row>
    <row r="112" spans="1:1" ht="17" x14ac:dyDescent="0.35">
      <c r="A112" s="89" t="s">
        <v>664</v>
      </c>
    </row>
    <row r="113" spans="1:1" ht="17" x14ac:dyDescent="0.35">
      <c r="A113" s="84" t="s">
        <v>665</v>
      </c>
    </row>
    <row r="114" spans="1:1" ht="17" x14ac:dyDescent="0.35">
      <c r="A114" s="81" t="s">
        <v>666</v>
      </c>
    </row>
    <row r="115" spans="1:1" ht="17" x14ac:dyDescent="0.35">
      <c r="A115" s="84" t="s">
        <v>667</v>
      </c>
    </row>
    <row r="116" spans="1:1" ht="17" x14ac:dyDescent="0.35">
      <c r="A116" s="84" t="s">
        <v>668</v>
      </c>
    </row>
    <row r="117" spans="1:1" ht="17" x14ac:dyDescent="0.35">
      <c r="A117" s="81" t="s">
        <v>669</v>
      </c>
    </row>
    <row r="118" spans="1:1" ht="17" x14ac:dyDescent="0.35">
      <c r="A118" s="84" t="s">
        <v>670</v>
      </c>
    </row>
    <row r="119" spans="1:1" ht="17" x14ac:dyDescent="0.35">
      <c r="A119" s="84" t="s">
        <v>671</v>
      </c>
    </row>
    <row r="120" spans="1:1" ht="17" x14ac:dyDescent="0.35">
      <c r="A120" s="84" t="s">
        <v>672</v>
      </c>
    </row>
    <row r="121" spans="1:1" ht="17" x14ac:dyDescent="0.35">
      <c r="A121" s="89" t="s">
        <v>673</v>
      </c>
    </row>
    <row r="122" spans="1:1" ht="17" x14ac:dyDescent="0.35">
      <c r="A122" s="81" t="s">
        <v>674</v>
      </c>
    </row>
    <row r="123" spans="1:1" ht="17" x14ac:dyDescent="0.35">
      <c r="A123" s="81" t="s">
        <v>675</v>
      </c>
    </row>
    <row r="124" spans="1:1" ht="17" x14ac:dyDescent="0.35">
      <c r="A124" s="84" t="s">
        <v>676</v>
      </c>
    </row>
    <row r="125" spans="1:1" ht="17" x14ac:dyDescent="0.35">
      <c r="A125" s="84" t="s">
        <v>677</v>
      </c>
    </row>
    <row r="126" spans="1:1" ht="17" x14ac:dyDescent="0.35">
      <c r="A126" s="84" t="s">
        <v>678</v>
      </c>
    </row>
    <row r="127" spans="1:1" ht="17" x14ac:dyDescent="0.35">
      <c r="A127" s="84" t="s">
        <v>679</v>
      </c>
    </row>
    <row r="128" spans="1:1" ht="17" x14ac:dyDescent="0.35">
      <c r="A128" s="84" t="s">
        <v>680</v>
      </c>
    </row>
    <row r="129" spans="1:1" ht="17" x14ac:dyDescent="0.35">
      <c r="A129" s="89" t="s">
        <v>681</v>
      </c>
    </row>
    <row r="130" spans="1:1" ht="34" x14ac:dyDescent="0.35">
      <c r="A130" s="84" t="s">
        <v>682</v>
      </c>
    </row>
    <row r="131" spans="1:1" ht="68" x14ac:dyDescent="0.35">
      <c r="A131" s="84" t="s">
        <v>683</v>
      </c>
    </row>
    <row r="132" spans="1:1" ht="34" x14ac:dyDescent="0.35">
      <c r="A132" s="84" t="s">
        <v>684</v>
      </c>
    </row>
    <row r="133" spans="1:1" ht="17" x14ac:dyDescent="0.35">
      <c r="A133" s="89" t="s">
        <v>685</v>
      </c>
    </row>
    <row r="134" spans="1:1" ht="34" x14ac:dyDescent="0.35">
      <c r="A134" s="81" t="s">
        <v>686</v>
      </c>
    </row>
    <row r="135" spans="1:1" ht="17" x14ac:dyDescent="0.35">
      <c r="A135" s="81"/>
    </row>
    <row r="136" spans="1:1" ht="18.5" x14ac:dyDescent="0.35">
      <c r="A136" s="82" t="s">
        <v>687</v>
      </c>
    </row>
    <row r="137" spans="1:1" ht="17" x14ac:dyDescent="0.35">
      <c r="A137" s="84" t="s">
        <v>688</v>
      </c>
    </row>
    <row r="138" spans="1:1" ht="34" x14ac:dyDescent="0.35">
      <c r="A138" s="86" t="s">
        <v>689</v>
      </c>
    </row>
    <row r="139" spans="1:1" ht="34" x14ac:dyDescent="0.35">
      <c r="A139" s="86" t="s">
        <v>690</v>
      </c>
    </row>
    <row r="140" spans="1:1" ht="17" x14ac:dyDescent="0.35">
      <c r="A140" s="85" t="s">
        <v>691</v>
      </c>
    </row>
    <row r="141" spans="1:1" ht="17" x14ac:dyDescent="0.35">
      <c r="A141" s="90" t="s">
        <v>692</v>
      </c>
    </row>
    <row r="142" spans="1:1" ht="34" x14ac:dyDescent="0.4">
      <c r="A142" s="87" t="s">
        <v>693</v>
      </c>
    </row>
    <row r="143" spans="1:1" ht="17" x14ac:dyDescent="0.35">
      <c r="A143" s="86" t="s">
        <v>694</v>
      </c>
    </row>
    <row r="144" spans="1:1" ht="17" x14ac:dyDescent="0.35">
      <c r="A144" s="86" t="s">
        <v>695</v>
      </c>
    </row>
    <row r="145" spans="1:1" ht="17" x14ac:dyDescent="0.35">
      <c r="A145" s="90" t="s">
        <v>696</v>
      </c>
    </row>
    <row r="146" spans="1:1" ht="17" x14ac:dyDescent="0.35">
      <c r="A146" s="85" t="s">
        <v>697</v>
      </c>
    </row>
    <row r="147" spans="1:1" ht="17" x14ac:dyDescent="0.35">
      <c r="A147" s="90" t="s">
        <v>698</v>
      </c>
    </row>
    <row r="148" spans="1:1" ht="17" x14ac:dyDescent="0.35">
      <c r="A148" s="86" t="s">
        <v>699</v>
      </c>
    </row>
    <row r="149" spans="1:1" ht="17" x14ac:dyDescent="0.35">
      <c r="A149" s="86" t="s">
        <v>700</v>
      </c>
    </row>
    <row r="150" spans="1:1" ht="17" x14ac:dyDescent="0.35">
      <c r="A150" s="86" t="s">
        <v>701</v>
      </c>
    </row>
    <row r="151" spans="1:1" ht="34" x14ac:dyDescent="0.35">
      <c r="A151" s="90" t="s">
        <v>702</v>
      </c>
    </row>
    <row r="152" spans="1:1" ht="17" x14ac:dyDescent="0.35">
      <c r="A152" s="85" t="s">
        <v>703</v>
      </c>
    </row>
    <row r="153" spans="1:1" ht="17" x14ac:dyDescent="0.35">
      <c r="A153" s="86" t="s">
        <v>704</v>
      </c>
    </row>
    <row r="154" spans="1:1" ht="17" x14ac:dyDescent="0.35">
      <c r="A154" s="86" t="s">
        <v>705</v>
      </c>
    </row>
    <row r="155" spans="1:1" ht="17" x14ac:dyDescent="0.35">
      <c r="A155" s="86" t="s">
        <v>706</v>
      </c>
    </row>
    <row r="156" spans="1:1" ht="17" x14ac:dyDescent="0.35">
      <c r="A156" s="86" t="s">
        <v>707</v>
      </c>
    </row>
    <row r="157" spans="1:1" ht="34" x14ac:dyDescent="0.35">
      <c r="A157" s="86" t="s">
        <v>708</v>
      </c>
    </row>
    <row r="158" spans="1:1" ht="34" x14ac:dyDescent="0.35">
      <c r="A158" s="86" t="s">
        <v>709</v>
      </c>
    </row>
    <row r="159" spans="1:1" ht="17" x14ac:dyDescent="0.35">
      <c r="A159" s="85" t="s">
        <v>710</v>
      </c>
    </row>
    <row r="160" spans="1:1" ht="34" x14ac:dyDescent="0.35">
      <c r="A160" s="86" t="s">
        <v>711</v>
      </c>
    </row>
    <row r="161" spans="1:1" ht="34" x14ac:dyDescent="0.35">
      <c r="A161" s="86" t="s">
        <v>712</v>
      </c>
    </row>
    <row r="162" spans="1:1" ht="17" x14ac:dyDescent="0.35">
      <c r="A162" s="86" t="s">
        <v>713</v>
      </c>
    </row>
    <row r="163" spans="1:1" ht="17" x14ac:dyDescent="0.35">
      <c r="A163" s="85" t="s">
        <v>714</v>
      </c>
    </row>
    <row r="164" spans="1:1" ht="34" x14ac:dyDescent="0.4">
      <c r="A164" s="87" t="s">
        <v>728</v>
      </c>
    </row>
    <row r="165" spans="1:1" ht="34" x14ac:dyDescent="0.35">
      <c r="A165" s="86" t="s">
        <v>715</v>
      </c>
    </row>
    <row r="166" spans="1:1" ht="17" x14ac:dyDescent="0.35">
      <c r="A166" s="85" t="s">
        <v>716</v>
      </c>
    </row>
    <row r="167" spans="1:1" ht="17" x14ac:dyDescent="0.35">
      <c r="A167" s="86" t="s">
        <v>717</v>
      </c>
    </row>
    <row r="168" spans="1:1" ht="17" x14ac:dyDescent="0.35">
      <c r="A168" s="85" t="s">
        <v>718</v>
      </c>
    </row>
    <row r="169" spans="1:1" ht="17" x14ac:dyDescent="0.4">
      <c r="A169" s="87" t="s">
        <v>719</v>
      </c>
    </row>
    <row r="170" spans="1:1" ht="17" x14ac:dyDescent="0.4">
      <c r="A170" s="87"/>
    </row>
    <row r="171" spans="1:1" ht="17" x14ac:dyDescent="0.4">
      <c r="A171" s="87"/>
    </row>
    <row r="172" spans="1:1" ht="17" x14ac:dyDescent="0.4">
      <c r="A172" s="87"/>
    </row>
    <row r="173" spans="1:1" ht="17" x14ac:dyDescent="0.4">
      <c r="A173" s="87"/>
    </row>
    <row r="174" spans="1:1" ht="17" x14ac:dyDescent="0.4">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E. HTT Optional ECB Repo</vt:lpstr>
      <vt:lpstr>C. HTT Harmonised Glossary</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Covadonga Ana Pérez Goicoechea</cp:lastModifiedBy>
  <cp:lastPrinted>2016-05-20T08:25:54Z</cp:lastPrinted>
  <dcterms:created xsi:type="dcterms:W3CDTF">2016-04-21T08:07:20Z</dcterms:created>
  <dcterms:modified xsi:type="dcterms:W3CDTF">2020-04-08T09:02:59Z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